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pappajohn\Desktop\"/>
    </mc:Choice>
  </mc:AlternateContent>
  <bookViews>
    <workbookView xWindow="0" yWindow="0" windowWidth="20490" windowHeight="7755" tabRatio="900" firstSheet="3" activeTab="3"/>
  </bookViews>
  <sheets>
    <sheet name="Scoring" sheetId="66" state="hidden" r:id="rId1"/>
    <sheet name="Weighting" sheetId="67" state="hidden" r:id="rId2"/>
    <sheet name="Timeline" sheetId="69" state="hidden" r:id="rId3"/>
    <sheet name="DNV GL PCE Emissions Tool" sheetId="85" r:id="rId4"/>
  </sheets>
  <definedNames>
    <definedName name="_xlnm._FilterDatabase" localSheetId="0" hidden="1">Scoring!$A$3:$E$46</definedName>
    <definedName name="_xlnm.Print_Area" localSheetId="0">Scoring!$A$1:$E$46</definedName>
    <definedName name="_xlnm.Print_Area" localSheetId="1">Weighting!$A$1:$C$39</definedName>
  </definedNames>
  <calcPr calcId="152511" concurrentCalc="0"/>
</workbook>
</file>

<file path=xl/calcChain.xml><?xml version="1.0" encoding="utf-8"?>
<calcChain xmlns="http://schemas.openxmlformats.org/spreadsheetml/2006/main">
  <c r="C29" i="85" l="1"/>
  <c r="C30" i="85"/>
  <c r="C28" i="85"/>
  <c r="C31" i="85"/>
  <c r="D36" i="66"/>
  <c r="C36" i="66"/>
  <c r="D29" i="66"/>
  <c r="C29" i="66"/>
  <c r="D18" i="66"/>
  <c r="D19" i="66"/>
  <c r="C18" i="66"/>
  <c r="C19" i="66"/>
  <c r="C17" i="66"/>
  <c r="D17" i="66"/>
  <c r="C35" i="66"/>
  <c r="D35" i="66"/>
  <c r="D16" i="66"/>
  <c r="D15" i="66"/>
  <c r="C16" i="66"/>
  <c r="C15" i="66"/>
  <c r="D14" i="66"/>
  <c r="C14" i="66"/>
  <c r="D28" i="66"/>
  <c r="D27" i="66"/>
  <c r="D26" i="66"/>
  <c r="D25" i="66"/>
  <c r="D24" i="66"/>
  <c r="D23" i="66"/>
  <c r="D22" i="66"/>
  <c r="D21" i="66"/>
  <c r="D20" i="66"/>
  <c r="D13" i="66"/>
  <c r="D12" i="66"/>
  <c r="D11" i="66"/>
  <c r="D10" i="66"/>
  <c r="D9" i="66"/>
  <c r="B13" i="67"/>
  <c r="C5" i="66"/>
  <c r="C6" i="66"/>
  <c r="C7" i="66"/>
  <c r="C8" i="66"/>
  <c r="C9" i="66"/>
  <c r="C10" i="66"/>
  <c r="C11" i="66"/>
  <c r="E11" i="66"/>
  <c r="C12" i="66"/>
  <c r="E12" i="66"/>
  <c r="C13" i="66"/>
  <c r="E13" i="66"/>
  <c r="C20" i="66"/>
  <c r="C21" i="66"/>
  <c r="C22" i="66"/>
  <c r="C23" i="66"/>
  <c r="C24" i="66"/>
  <c r="E24" i="66"/>
  <c r="C25" i="66"/>
  <c r="E25" i="66"/>
  <c r="C26" i="66"/>
  <c r="E26" i="66"/>
  <c r="C27" i="66"/>
  <c r="C28" i="66"/>
  <c r="C30" i="66"/>
  <c r="E32" i="66"/>
  <c r="C31" i="66"/>
  <c r="C32" i="66"/>
  <c r="E34" i="66"/>
  <c r="C37" i="66"/>
  <c r="C38" i="66"/>
  <c r="E38" i="66"/>
  <c r="C39" i="66"/>
  <c r="E39" i="66"/>
  <c r="C40" i="66"/>
  <c r="C41" i="66"/>
  <c r="E41" i="66"/>
  <c r="C42" i="66"/>
  <c r="E42" i="66"/>
  <c r="C43" i="66"/>
  <c r="E43" i="66"/>
  <c r="C44" i="66"/>
  <c r="C45" i="66"/>
  <c r="C46" i="66"/>
  <c r="C4" i="66"/>
  <c r="A13" i="67"/>
  <c r="B17" i="67"/>
  <c r="B18" i="67"/>
  <c r="B19" i="67"/>
  <c r="B21" i="67"/>
  <c r="B20" i="67"/>
  <c r="B25" i="67"/>
  <c r="B26" i="67"/>
  <c r="B27" i="67"/>
  <c r="B28" i="67"/>
  <c r="B29" i="67"/>
  <c r="B30" i="67"/>
  <c r="B31" i="67"/>
  <c r="B34" i="67"/>
  <c r="B35" i="67"/>
  <c r="B36" i="67"/>
  <c r="B37" i="67"/>
  <c r="B38" i="67"/>
  <c r="C13" i="67"/>
  <c r="C25" i="67"/>
  <c r="C26" i="67"/>
  <c r="C27" i="67"/>
  <c r="C28" i="67"/>
  <c r="C29" i="67"/>
  <c r="C30" i="67"/>
  <c r="C31" i="67"/>
  <c r="C34" i="67"/>
  <c r="C35" i="67"/>
  <c r="C36" i="67"/>
  <c r="C37" i="67"/>
  <c r="C38" i="67"/>
  <c r="C39" i="67"/>
  <c r="C34" i="66"/>
  <c r="C33" i="66"/>
  <c r="C22" i="67"/>
  <c r="B39" i="67"/>
  <c r="E44" i="66"/>
  <c r="E20" i="66"/>
  <c r="E37" i="66"/>
  <c r="E5" i="66"/>
  <c r="B22" i="67"/>
  <c r="E30" i="66"/>
  <c r="E6" i="66"/>
  <c r="E33" i="66"/>
  <c r="E40" i="66"/>
  <c r="E10" i="66"/>
  <c r="E45" i="66"/>
  <c r="E7" i="66"/>
  <c r="E35" i="66"/>
  <c r="E8" i="66"/>
  <c r="E22" i="66"/>
  <c r="E29" i="66"/>
  <c r="E46" i="66"/>
  <c r="E28" i="66"/>
  <c r="E15" i="66"/>
  <c r="E21" i="66"/>
  <c r="E14" i="66"/>
  <c r="E4" i="66"/>
  <c r="E9" i="66"/>
  <c r="E27" i="66"/>
  <c r="E31" i="66"/>
  <c r="E17" i="66"/>
  <c r="E18" i="66"/>
  <c r="E16" i="66"/>
  <c r="E23" i="66"/>
</calcChain>
</file>

<file path=xl/sharedStrings.xml><?xml version="1.0" encoding="utf-8"?>
<sst xmlns="http://schemas.openxmlformats.org/spreadsheetml/2006/main" count="199" uniqueCount="148">
  <si>
    <t>3. Does the measure require significant government staff time?</t>
  </si>
  <si>
    <t>6. Estimated Payback Period</t>
  </si>
  <si>
    <t>1. Implementation time requirements</t>
  </si>
  <si>
    <t>2. Probability of Community Support or Opposition</t>
  </si>
  <si>
    <t>3. Requirements for establishing enabling codes and ordinances</t>
  </si>
  <si>
    <t>4. Synergies with existing initiatives and partnerships</t>
  </si>
  <si>
    <t>5. Outside Funding Availability</t>
  </si>
  <si>
    <t>1. Government Capital Costs</t>
  </si>
  <si>
    <t>5. What is the effect on business costs?</t>
  </si>
  <si>
    <t>5. Are there co-benefits?</t>
  </si>
  <si>
    <t>2. Additional Government Annual Operating Costs</t>
  </si>
  <si>
    <t>Notes</t>
  </si>
  <si>
    <t>Measure Name</t>
  </si>
  <si>
    <t>2. Annual Resource Savings (units)</t>
  </si>
  <si>
    <t>3. Annual government dollar savings estimate</t>
  </si>
  <si>
    <t>1. Annual GHG Reduction (Metric Tons CO2e)</t>
  </si>
  <si>
    <t>4. What is the effect on residential costs?</t>
  </si>
  <si>
    <t>Commercial green building ordinance</t>
  </si>
  <si>
    <t>Residential green building ordinance</t>
  </si>
  <si>
    <t>Incentivize solar energy installation</t>
  </si>
  <si>
    <t>Transportation and Land Use</t>
  </si>
  <si>
    <t>Water</t>
  </si>
  <si>
    <t>Participate in County Green Business program</t>
  </si>
  <si>
    <t>All Sectors</t>
  </si>
  <si>
    <t>N/A</t>
  </si>
  <si>
    <t>Commercial recycling ordinance</t>
  </si>
  <si>
    <t>Create Sustainable Vendor Policy at Public Events</t>
  </si>
  <si>
    <t>Walkable/bikeable street landscape</t>
  </si>
  <si>
    <t>Bike and car sharing</t>
  </si>
  <si>
    <t>Parking Policies</t>
  </si>
  <si>
    <t>Preferred Parking Policy</t>
  </si>
  <si>
    <t>Environmentally preferred purchasing policy - Waste Reduction</t>
  </si>
  <si>
    <t>Establish a zero waste policy</t>
  </si>
  <si>
    <t>Efficient fleet policy</t>
  </si>
  <si>
    <t>Implement Public Employee Commuting Program</t>
  </si>
  <si>
    <t>Emissions Category</t>
  </si>
  <si>
    <t>Code</t>
  </si>
  <si>
    <t>EC1</t>
  </si>
  <si>
    <t>EC2</t>
  </si>
  <si>
    <t>EC3</t>
  </si>
  <si>
    <t>EC4</t>
  </si>
  <si>
    <t>EC5</t>
  </si>
  <si>
    <t>EC6</t>
  </si>
  <si>
    <t>EC7</t>
  </si>
  <si>
    <t>EC8</t>
  </si>
  <si>
    <t>EM1</t>
  </si>
  <si>
    <t>EM2</t>
  </si>
  <si>
    <t>EM3</t>
  </si>
  <si>
    <t>EM4</t>
  </si>
  <si>
    <t>EM5</t>
  </si>
  <si>
    <t>EM6</t>
  </si>
  <si>
    <t>EM7</t>
  </si>
  <si>
    <t>TL1</t>
  </si>
  <si>
    <t>TL2</t>
  </si>
  <si>
    <t>Smart growth development</t>
  </si>
  <si>
    <t>TL3</t>
  </si>
  <si>
    <t>TL4</t>
  </si>
  <si>
    <t>TL5</t>
  </si>
  <si>
    <t>TM1</t>
  </si>
  <si>
    <t>TM2</t>
  </si>
  <si>
    <t>Flexible schedules</t>
  </si>
  <si>
    <t>TM3</t>
  </si>
  <si>
    <t>TM4</t>
  </si>
  <si>
    <t>Adoption of low emission government vehicles</t>
  </si>
  <si>
    <t>WC1</t>
  </si>
  <si>
    <t>Set higher diversion rate goal.</t>
  </si>
  <si>
    <t>WC2</t>
  </si>
  <si>
    <t>WC3</t>
  </si>
  <si>
    <t>WC4</t>
  </si>
  <si>
    <t>Yard Waste Ordinance</t>
  </si>
  <si>
    <t>WM1</t>
  </si>
  <si>
    <t>WM2</t>
  </si>
  <si>
    <t>EW1</t>
  </si>
  <si>
    <t>EW2</t>
  </si>
  <si>
    <t>A1</t>
  </si>
  <si>
    <t>A2</t>
  </si>
  <si>
    <t>Green Lease Program</t>
  </si>
  <si>
    <t>Energy (Community)</t>
  </si>
  <si>
    <t>Energy (Municipal)</t>
  </si>
  <si>
    <t>Transportation (Municipal)</t>
  </si>
  <si>
    <t>Waste (Community)</t>
  </si>
  <si>
    <t>Waste (Municipal)</t>
  </si>
  <si>
    <t>Total Score</t>
  </si>
  <si>
    <t>Overall Weighting of Categories</t>
  </si>
  <si>
    <t>Category 1: Benefits</t>
  </si>
  <si>
    <t>Category 2: Costs</t>
  </si>
  <si>
    <t>Category 3: Implementation and Feasibility</t>
  </si>
  <si>
    <t>Default weighting within category (Community measures)</t>
  </si>
  <si>
    <t>Default weighting within category (Municipal measures)</t>
  </si>
  <si>
    <t>4. Enter annual community dollar savings estimate</t>
  </si>
  <si>
    <t>Selected?</t>
  </si>
  <si>
    <t>years</t>
  </si>
  <si>
    <t>Year:</t>
  </si>
  <si>
    <t>Number of years in effect:</t>
  </si>
  <si>
    <t>For Measures with Total Scores:</t>
  </si>
  <si>
    <t xml:space="preserve"> (measure was not selected)</t>
  </si>
  <si>
    <t>greater than or equal to:</t>
  </si>
  <si>
    <t>and less than:</t>
  </si>
  <si>
    <t>less than:</t>
  </si>
  <si>
    <t>Implemented by 2015</t>
  </si>
  <si>
    <t>Implemented by 2017</t>
  </si>
  <si>
    <t>Implemented by 2019</t>
  </si>
  <si>
    <t>EC9</t>
  </si>
  <si>
    <t>EC10</t>
  </si>
  <si>
    <t>EC11</t>
  </si>
  <si>
    <t>Over</t>
  </si>
  <si>
    <t>TL6</t>
  </si>
  <si>
    <t>EC12</t>
  </si>
  <si>
    <t>EC13</t>
  </si>
  <si>
    <t>EC14</t>
  </si>
  <si>
    <t>EW3</t>
  </si>
  <si>
    <t>TL7</t>
  </si>
  <si>
    <t xml:space="preserve">User input. </t>
  </si>
  <si>
    <t>Description</t>
  </si>
  <si>
    <t>Value</t>
  </si>
  <si>
    <t>Units</t>
  </si>
  <si>
    <t>kWh/Year</t>
  </si>
  <si>
    <t>MT CO2/kWh</t>
  </si>
  <si>
    <t>Percent of Electricity from PCE's ECOplus</t>
  </si>
  <si>
    <t>Percent of Electricity from PCE's ECO100</t>
  </si>
  <si>
    <t>Electricity Type</t>
  </si>
  <si>
    <t>PG&amp;E</t>
  </si>
  <si>
    <t>Emission Factor (MT CO2/kWh)</t>
  </si>
  <si>
    <t xml:space="preserve">Calculation based on emission factor data provided by PCE. </t>
  </si>
  <si>
    <t>Data from PG&amp;E/The Climate Registry</t>
  </si>
  <si>
    <t>Estimated Annual Emissions Avoided by Switching to Selected PCE Electricity Offerings</t>
  </si>
  <si>
    <t>MT CO2/year</t>
  </si>
  <si>
    <t>MT CO2/Year</t>
  </si>
  <si>
    <t>Table 3: Emission Factors</t>
  </si>
  <si>
    <t>PCE ECOplus (50% renewable)</t>
  </si>
  <si>
    <t>PCE ECO100 (100% renewable)</t>
  </si>
  <si>
    <t>Table 4: CCA Emissions Avoided by 2020: Calculations, Assumptions, and Analysis</t>
  </si>
  <si>
    <t>PG&amp;E emission factor is for the most recent year that data is available (2015) and is verified by The Climate Registry. PCE emission factors are for current (March 2017) electricity offered by PCE and are provided by PCE directly.</t>
  </si>
  <si>
    <t>Calculation</t>
  </si>
  <si>
    <t>Table 1: Cell Color Key</t>
  </si>
  <si>
    <t>Hard coded or automatically calculated data/inputs</t>
  </si>
  <si>
    <t>Modify these cells to match city-specific data/inputs</t>
  </si>
  <si>
    <r>
      <t xml:space="preserve">About this tool: </t>
    </r>
    <r>
      <rPr>
        <sz val="11"/>
        <rFont val="Calibri"/>
        <family val="2"/>
        <scheme val="minor"/>
      </rPr>
      <t xml:space="preserve">The purpose of this tool is to help cities understand the avoided emissions impact of switching from PG&amp;E standard electricity service to PCE electricity service for government operations or their communities. PCE customers have the option of choosing two different electricity product offerings: ECOplus (50% renewable electricity) or ECO100 (100% renewable electricity). Users of this tool can adjust the percentage of electricity they or their community are electing to receive from each product offering in row 14 of Table 2. Users should also enter the 2015 PG&amp;E electricity consumption associated with government operations or their community in row 26 of Table 4. Please contact Ben Butterworth (benjamin.butterworth@dnvgl.com) if you have any questions relating to this tool.  </t>
    </r>
  </si>
  <si>
    <t>Community Choice Aggregation Emissions Avoided Tool</t>
  </si>
  <si>
    <t>Percent of Electricity from Standard PG&amp;E Service</t>
  </si>
  <si>
    <t>Annual Community or Government Operations Electricity Consumption</t>
  </si>
  <si>
    <t xml:space="preserve">Please note that since a 2017 PG&amp;E emission factor is not available at this time and the 2017 PG&amp;E emission factor is likely to be lower than the 2015 PG&amp;E emission factor, this tool may over-estimate the emissions avoided associated with switching to PCE electricity service. However, the 2015 PG&amp;E emission factor is the most recent emission factor available from PG&amp;E and is likely to be comparable to the 2017 PG&amp;E emission factor. </t>
  </si>
  <si>
    <t>Annual Community or Government Operations Electricity Emissions Under PG&amp;E Only Scenario</t>
  </si>
  <si>
    <t>Annual Community or Government Operations Electricity Emissions Under PCE + PG&amp;E Scenario Selected Above</t>
  </si>
  <si>
    <t>Electricity Emission Factor Under PCE + PG&amp;E Scenario Selected Above</t>
  </si>
  <si>
    <t>Electricity Emission Factor Under PG&amp;E Only Scenario</t>
  </si>
  <si>
    <r>
      <t xml:space="preserve">Adjust the percentages above to see how the city government or community adjusting the percentage of electricity obtained from PCE's ECO100 and ECOplus product offerings will impact avoided emissions. </t>
    </r>
    <r>
      <rPr>
        <b/>
        <sz val="9"/>
        <rFont val="Calibri"/>
        <family val="2"/>
        <scheme val="minor"/>
      </rPr>
      <t xml:space="preserve">Please note: Above percentages must sum to 100%. </t>
    </r>
  </si>
  <si>
    <t>Table 2: What Electricity is City Purchasing? (e.g. what is the electricy mix)</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</si>
</sst>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quot;$&quot;#,##0.00"/>
    <numFmt numFmtId="165" formatCode="0.0"/>
    <numFmt numFmtId="166" formatCode="0.000000"/>
    <numFmt numFmtId="167" formatCode="###0.00_)"/>
    <numFmt numFmtId="168" formatCode="0.0_W"/>
    <numFmt numFmtId="169" formatCode="General_)"/>
    <numFmt numFmtId="170" formatCode="#,##0.000000_);\(#,##0.000000\)"/>
    <numFmt numFmtId="171" formatCode="#,##0.0_);\(#,##0.0\)"/>
  </numFmts>
  <fonts count="69">
    <font>
      <sz val="11"/>
      <color theme="1"/>
      <name val="Calibri"/>
      <family val="2"/>
      <scheme val="minor"/>
    </font>
    <font>
      <b/>
      <sz val="11"/>
      <color theme="1"/>
      <name val="Calibri"/>
      <family val="2"/>
      <scheme val="minor"/>
    </font>
    <font>
      <u/>
      <sz val="9.9"/>
      <color theme="10"/>
      <name val="Calibri"/>
      <family val="2"/>
    </font>
    <font>
      <sz val="11"/>
      <color theme="1"/>
      <name val="Calibri"/>
      <family val="2"/>
      <scheme val="minor"/>
    </font>
    <font>
      <sz val="11"/>
      <color indexed="8"/>
      <name val="Calibri"/>
      <family val="2"/>
    </font>
    <font>
      <b/>
      <sz val="11"/>
      <color indexed="8"/>
      <name val="Calibri"/>
      <family val="2"/>
    </font>
    <font>
      <sz val="10"/>
      <name val="Arial"/>
      <family val="2"/>
    </font>
    <font>
      <sz val="9"/>
      <name val="Arial"/>
      <family val="2"/>
    </font>
    <font>
      <b/>
      <sz val="12"/>
      <name val="Calibri"/>
      <family val="2"/>
      <scheme val="minor"/>
    </font>
    <font>
      <sz val="11"/>
      <name val="Calibri"/>
      <family val="2"/>
      <scheme val="minor"/>
    </font>
    <font>
      <u/>
      <sz val="11"/>
      <color theme="11"/>
      <name val="Calibri"/>
      <family val="2"/>
      <scheme val="minor"/>
    </font>
    <font>
      <sz val="11"/>
      <color rgb="FF000000"/>
      <name val="Calibri"/>
      <family val="2"/>
      <scheme val="minor"/>
    </font>
    <font>
      <b/>
      <sz val="11"/>
      <name val="Calibri"/>
      <family val="2"/>
      <scheme val="minor"/>
    </font>
    <font>
      <u/>
      <sz val="7.5"/>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rgb="FFFF0000"/>
      <name val="Calibri"/>
      <family val="2"/>
      <scheme val="minor"/>
    </font>
    <font>
      <sz val="10"/>
      <color rgb="FF9C0006"/>
      <name val="Arial"/>
      <family val="2"/>
    </font>
    <font>
      <sz val="9"/>
      <name val="Helv"/>
    </font>
    <font>
      <vertAlign val="superscript"/>
      <sz val="12"/>
      <name val="Helv"/>
    </font>
    <font>
      <sz val="10"/>
      <name val="Helv"/>
    </font>
    <font>
      <b/>
      <sz val="9"/>
      <name val="Helv"/>
    </font>
    <font>
      <b/>
      <sz val="10"/>
      <name val="Helv"/>
    </font>
    <font>
      <sz val="9"/>
      <name val="Geneva"/>
    </font>
    <font>
      <sz val="12"/>
      <color theme="1"/>
      <name val="Calibri"/>
      <family val="2"/>
      <scheme val="minor"/>
    </font>
    <font>
      <sz val="10"/>
      <color theme="1"/>
      <name val="Calibri"/>
      <family val="2"/>
    </font>
    <font>
      <sz val="10"/>
      <color theme="1"/>
      <name val="Arial"/>
      <family val="2"/>
    </font>
    <font>
      <sz val="12"/>
      <name val="Helv"/>
    </font>
    <font>
      <sz val="8"/>
      <name val="Helv"/>
    </font>
    <font>
      <b/>
      <sz val="14"/>
      <name val="Helv"/>
    </font>
    <font>
      <b/>
      <sz val="12"/>
      <name val="Helv"/>
    </font>
    <font>
      <u/>
      <sz val="11"/>
      <color theme="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theme="0"/>
      <name val="Calibri"/>
      <family val="2"/>
    </font>
    <font>
      <u/>
      <sz val="10"/>
      <color theme="10"/>
      <name val="Calibri"/>
      <family val="2"/>
    </font>
    <font>
      <u/>
      <sz val="10"/>
      <color indexed="12"/>
      <name val="Arial"/>
      <family val="2"/>
    </font>
    <font>
      <b/>
      <sz val="12"/>
      <color theme="0"/>
      <name val="Calibri"/>
      <family val="2"/>
      <scheme val="minor"/>
    </font>
    <font>
      <sz val="12"/>
      <color theme="0"/>
      <name val="Calibri"/>
      <family val="2"/>
      <scheme val="minor"/>
    </font>
    <font>
      <b/>
      <sz val="14"/>
      <color theme="0"/>
      <name val="Calibri"/>
      <family val="2"/>
      <scheme val="minor"/>
    </font>
    <font>
      <sz val="14"/>
      <color theme="0"/>
      <name val="Calibri"/>
      <family val="2"/>
      <scheme val="minor"/>
    </font>
    <font>
      <sz val="9"/>
      <name val="Calibri"/>
      <family val="2"/>
      <scheme val="minor"/>
    </font>
    <font>
      <sz val="9"/>
      <color theme="1"/>
      <name val="Calibri"/>
      <family val="2"/>
      <scheme val="minor"/>
    </font>
    <font>
      <b/>
      <sz val="9"/>
      <name val="Calibri"/>
      <family val="2"/>
      <scheme val="minor"/>
    </font>
  </fonts>
  <fills count="73">
    <fill>
      <patternFill patternType="none"/>
    </fill>
    <fill>
      <patternFill patternType="gray125"/>
    </fill>
    <fill>
      <patternFill patternType="solid">
        <fgColor rgb="FF00B0F0"/>
        <bgColor indexed="64"/>
      </patternFill>
    </fill>
    <fill>
      <patternFill patternType="solid">
        <fgColor rgb="FFFFFF99"/>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bgColor indexed="64"/>
      </patternFill>
    </fill>
    <fill>
      <patternFill patternType="solid">
        <fgColor rgb="FFFFC000"/>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indexed="22"/>
        <bgColor indexed="9"/>
      </patternFill>
    </fill>
    <fill>
      <patternFill patternType="solid">
        <fgColor indexed="22"/>
        <bgColor indexed="55"/>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39997558519241921"/>
        <bgColor indexed="64"/>
      </patternFill>
    </fill>
    <fill>
      <patternFill patternType="solid">
        <fgColor theme="0" tint="-0.34998626667073579"/>
        <bgColor indexed="64"/>
      </patternFill>
    </fill>
  </fills>
  <borders count="8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style="thin">
        <color auto="1"/>
      </right>
      <top/>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thin">
        <color indexed="22"/>
      </bottom>
      <diagonal/>
    </border>
    <border>
      <left/>
      <right/>
      <top/>
      <bottom style="hair">
        <color indexed="8"/>
      </bottom>
      <diagonal/>
    </border>
    <border>
      <left/>
      <right/>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s>
  <cellStyleXfs count="611">
    <xf numFmtId="0" fontId="0" fillId="0" borderId="0"/>
    <xf numFmtId="43" fontId="3" fillId="0" borderId="0" applyFont="0" applyFill="0" applyBorder="0" applyAlignment="0" applyProtection="0"/>
    <xf numFmtId="9" fontId="4" fillId="0" borderId="0" applyFont="0" applyFill="0" applyBorder="0" applyAlignment="0" applyProtection="0"/>
    <xf numFmtId="0" fontId="6"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3" fontId="6" fillId="0" borderId="0" applyFont="0" applyFill="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14" fillId="26"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3" borderId="0" applyNumberFormat="0" applyBorder="0" applyAlignment="0" applyProtection="0"/>
    <xf numFmtId="0" fontId="15" fillId="17" borderId="0" applyNumberFormat="0" applyBorder="0" applyAlignment="0" applyProtection="0"/>
    <xf numFmtId="0" fontId="16" fillId="34" borderId="26" applyNumberFormat="0" applyAlignment="0" applyProtection="0"/>
    <xf numFmtId="0" fontId="17" fillId="35" borderId="27" applyNumberFormat="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8" fillId="0" borderId="0" applyNumberFormat="0" applyFill="0" applyBorder="0" applyAlignment="0" applyProtection="0"/>
    <xf numFmtId="0" fontId="19" fillId="18" borderId="0" applyNumberFormat="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21" borderId="26" applyNumberFormat="0" applyAlignment="0" applyProtection="0"/>
    <xf numFmtId="0" fontId="24" fillId="0" borderId="31" applyNumberFormat="0" applyFill="0" applyAlignment="0" applyProtection="0"/>
    <xf numFmtId="0" fontId="25" fillId="36" borderId="0" applyNumberFormat="0" applyBorder="0" applyAlignment="0" applyProtection="0"/>
    <xf numFmtId="0" fontId="6" fillId="0" borderId="0"/>
    <xf numFmtId="0" fontId="6" fillId="0" borderId="0"/>
    <xf numFmtId="0" fontId="6" fillId="0" borderId="0"/>
    <xf numFmtId="0" fontId="6" fillId="37" borderId="32" applyNumberFormat="0" applyFont="0" applyAlignment="0" applyProtection="0"/>
    <xf numFmtId="0" fontId="26" fillId="34" borderId="33" applyNumberFormat="0" applyAlignment="0" applyProtection="0"/>
    <xf numFmtId="9" fontId="4" fillId="0" borderId="0" applyFont="0" applyFill="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5" fillId="0" borderId="34" applyNumberFormat="0" applyFill="0" applyAlignment="0" applyProtection="0"/>
    <xf numFmtId="0" fontId="28" fillId="0" borderId="0" applyNumberFormat="0" applyFill="0" applyBorder="0" applyAlignment="0" applyProtection="0"/>
    <xf numFmtId="0" fontId="13" fillId="0" borderId="0" applyNumberFormat="0" applyFill="0" applyBorder="0" applyAlignment="0" applyProtection="0">
      <alignment vertical="top"/>
      <protection locked="0"/>
    </xf>
    <xf numFmtId="44" fontId="3" fillId="0" borderId="0" applyFont="0" applyFill="0" applyBorder="0" applyAlignment="0" applyProtection="0"/>
    <xf numFmtId="43" fontId="3" fillId="0" borderId="0" applyFont="0" applyFill="0" applyBorder="0" applyAlignment="0" applyProtection="0"/>
    <xf numFmtId="0" fontId="30" fillId="38" borderId="0" applyNumberFormat="0" applyBorder="0" applyAlignment="0" applyProtection="0"/>
    <xf numFmtId="0" fontId="16" fillId="34" borderId="36" applyNumberFormat="0" applyAlignment="0" applyProtection="0"/>
    <xf numFmtId="0" fontId="16" fillId="34" borderId="36" applyNumberFormat="0" applyAlignment="0" applyProtection="0"/>
    <xf numFmtId="0" fontId="16" fillId="34" borderId="36" applyNumberFormat="0" applyAlignment="0" applyProtection="0"/>
    <xf numFmtId="0" fontId="16" fillId="34" borderId="36" applyNumberFormat="0" applyAlignment="0" applyProtection="0"/>
    <xf numFmtId="0" fontId="16" fillId="34" borderId="36" applyNumberFormat="0" applyAlignment="0" applyProtection="0"/>
    <xf numFmtId="0" fontId="16" fillId="34" borderId="36" applyNumberFormat="0" applyAlignment="0" applyProtection="0"/>
    <xf numFmtId="0" fontId="16" fillId="34" borderId="36" applyNumberFormat="0" applyAlignment="0" applyProtection="0"/>
    <xf numFmtId="0" fontId="16" fillId="34" borderId="36" applyNumberFormat="0" applyAlignment="0" applyProtection="0"/>
    <xf numFmtId="0" fontId="16" fillId="34" borderId="36" applyNumberFormat="0" applyAlignment="0" applyProtection="0"/>
    <xf numFmtId="0" fontId="16" fillId="34" borderId="36" applyNumberFormat="0" applyAlignment="0" applyProtection="0"/>
    <xf numFmtId="0" fontId="16" fillId="34" borderId="36" applyNumberFormat="0" applyAlignment="0" applyProtection="0"/>
    <xf numFmtId="43" fontId="4" fillId="0" borderId="0" applyFont="0" applyFill="0" applyBorder="0" applyAlignment="0" applyProtection="0"/>
    <xf numFmtId="3" fontId="31" fillId="0" borderId="37" applyAlignment="0">
      <alignment horizontal="right" vertical="center"/>
    </xf>
    <xf numFmtId="49" fontId="32" fillId="0" borderId="37">
      <alignment horizontal="left" vertical="center"/>
    </xf>
    <xf numFmtId="167" fontId="33" fillId="0" borderId="38" applyNumberFormat="0">
      <alignment horizontal="right" vertical="center"/>
    </xf>
    <xf numFmtId="168" fontId="33" fillId="0" borderId="37">
      <alignment horizontal="right"/>
    </xf>
    <xf numFmtId="0" fontId="34" fillId="0" borderId="37">
      <alignment horizontal="left"/>
    </xf>
    <xf numFmtId="0" fontId="34" fillId="0" borderId="39">
      <alignment horizontal="right" vertical="center"/>
    </xf>
    <xf numFmtId="0" fontId="33" fillId="0" borderId="37">
      <alignment horizontal="left" vertical="center"/>
    </xf>
    <xf numFmtId="0" fontId="35" fillId="0" borderId="39">
      <alignment horizontal="left" vertical="center"/>
    </xf>
    <xf numFmtId="0" fontId="35" fillId="39" borderId="0">
      <alignment horizontal="centerContinuous" wrapText="1"/>
    </xf>
    <xf numFmtId="0" fontId="2" fillId="0" borderId="0" applyNumberFormat="0" applyFill="0" applyBorder="0" applyAlignment="0" applyProtection="0">
      <alignment vertical="top"/>
      <protection locked="0"/>
    </xf>
    <xf numFmtId="0" fontId="23" fillId="21" borderId="36" applyNumberFormat="0" applyAlignment="0" applyProtection="0"/>
    <xf numFmtId="0" fontId="23" fillId="21" borderId="36" applyNumberFormat="0" applyAlignment="0" applyProtection="0"/>
    <xf numFmtId="0" fontId="23" fillId="21" borderId="36" applyNumberFormat="0" applyAlignment="0" applyProtection="0"/>
    <xf numFmtId="0" fontId="23" fillId="21" borderId="36" applyNumberFormat="0" applyAlignment="0" applyProtection="0"/>
    <xf numFmtId="0" fontId="23" fillId="21" borderId="36" applyNumberFormat="0" applyAlignment="0" applyProtection="0"/>
    <xf numFmtId="0" fontId="23" fillId="21" borderId="36" applyNumberFormat="0" applyAlignment="0" applyProtection="0"/>
    <xf numFmtId="0" fontId="23" fillId="21" borderId="36" applyNumberFormat="0" applyAlignment="0" applyProtection="0"/>
    <xf numFmtId="0" fontId="23" fillId="21" borderId="36" applyNumberFormat="0" applyAlignment="0" applyProtection="0"/>
    <xf numFmtId="0" fontId="23" fillId="21" borderId="36" applyNumberFormat="0" applyAlignment="0" applyProtection="0"/>
    <xf numFmtId="0" fontId="23" fillId="21" borderId="36" applyNumberFormat="0" applyAlignment="0" applyProtection="0"/>
    <xf numFmtId="0" fontId="23" fillId="21" borderId="36" applyNumberFormat="0" applyAlignment="0" applyProtection="0"/>
    <xf numFmtId="0" fontId="36" fillId="0" borderId="0"/>
    <xf numFmtId="0" fontId="37" fillId="0" borderId="0"/>
    <xf numFmtId="0" fontId="38" fillId="0" borderId="0"/>
    <xf numFmtId="0" fontId="39" fillId="0" borderId="0"/>
    <xf numFmtId="0" fontId="40" fillId="0" borderId="0"/>
    <xf numFmtId="0" fontId="6" fillId="0" borderId="0"/>
    <xf numFmtId="169" fontId="41" fillId="0" borderId="0"/>
    <xf numFmtId="0" fontId="6" fillId="0" borderId="0"/>
    <xf numFmtId="0" fontId="3" fillId="0" borderId="0"/>
    <xf numFmtId="0" fontId="6" fillId="37" borderId="40" applyNumberFormat="0" applyFont="0" applyAlignment="0" applyProtection="0"/>
    <xf numFmtId="0" fontId="6" fillId="37" borderId="40" applyNumberFormat="0" applyFont="0" applyAlignment="0" applyProtection="0"/>
    <xf numFmtId="0" fontId="6" fillId="37" borderId="40" applyNumberFormat="0" applyFont="0" applyAlignment="0" applyProtection="0"/>
    <xf numFmtId="0" fontId="6" fillId="37" borderId="40" applyNumberFormat="0" applyFont="0" applyAlignment="0" applyProtection="0"/>
    <xf numFmtId="0" fontId="6" fillId="37" borderId="40" applyNumberFormat="0" applyFont="0" applyAlignment="0" applyProtection="0"/>
    <xf numFmtId="0" fontId="6" fillId="37" borderId="40" applyNumberFormat="0" applyFont="0" applyAlignment="0" applyProtection="0"/>
    <xf numFmtId="0" fontId="6" fillId="37" borderId="40" applyNumberFormat="0" applyFont="0" applyAlignment="0" applyProtection="0"/>
    <xf numFmtId="0" fontId="6" fillId="37" borderId="40" applyNumberFormat="0" applyFont="0" applyAlignment="0" applyProtection="0"/>
    <xf numFmtId="0" fontId="6" fillId="37" borderId="40" applyNumberFormat="0" applyFont="0" applyAlignment="0" applyProtection="0"/>
    <xf numFmtId="0" fontId="6" fillId="37" borderId="40" applyNumberFormat="0" applyFont="0" applyAlignment="0" applyProtection="0"/>
    <xf numFmtId="0" fontId="6" fillId="37" borderId="40" applyNumberFormat="0" applyFont="0" applyAlignment="0" applyProtection="0"/>
    <xf numFmtId="0" fontId="26" fillId="34" borderId="41" applyNumberFormat="0" applyAlignment="0" applyProtection="0"/>
    <xf numFmtId="0" fontId="26" fillId="34" borderId="41" applyNumberFormat="0" applyAlignment="0" applyProtection="0"/>
    <xf numFmtId="0" fontId="26" fillId="34" borderId="41" applyNumberFormat="0" applyAlignment="0" applyProtection="0"/>
    <xf numFmtId="0" fontId="26" fillId="34" borderId="41" applyNumberFormat="0" applyAlignment="0" applyProtection="0"/>
    <xf numFmtId="0" fontId="26" fillId="34" borderId="41" applyNumberFormat="0" applyAlignment="0" applyProtection="0"/>
    <xf numFmtId="0" fontId="26" fillId="34" borderId="41" applyNumberFormat="0" applyAlignment="0" applyProtection="0"/>
    <xf numFmtId="0" fontId="26" fillId="34" borderId="41" applyNumberFormat="0" applyAlignment="0" applyProtection="0"/>
    <xf numFmtId="0" fontId="26" fillId="34" borderId="41" applyNumberFormat="0" applyAlignment="0" applyProtection="0"/>
    <xf numFmtId="0" fontId="26" fillId="34" borderId="41" applyNumberFormat="0" applyAlignment="0" applyProtection="0"/>
    <xf numFmtId="0" fontId="26" fillId="34" borderId="41" applyNumberFormat="0" applyAlignment="0" applyProtection="0"/>
    <xf numFmtId="0" fontId="26" fillId="34" borderId="41" applyNumberFormat="0" applyAlignment="0" applyProtection="0"/>
    <xf numFmtId="9" fontId="3" fillId="0" borderId="0" applyFont="0" applyFill="0" applyBorder="0" applyAlignment="0" applyProtection="0"/>
    <xf numFmtId="0" fontId="41" fillId="0" borderId="0">
      <alignment horizontal="right"/>
    </xf>
    <xf numFmtId="0" fontId="32" fillId="0" borderId="0">
      <alignment horizontal="right"/>
    </xf>
    <xf numFmtId="0" fontId="41" fillId="0" borderId="0">
      <alignment horizontal="left"/>
    </xf>
    <xf numFmtId="49" fontId="32" fillId="0" borderId="37">
      <alignment horizontal="left" vertical="center"/>
    </xf>
    <xf numFmtId="49" fontId="40" fillId="0" borderId="37" applyFill="0">
      <alignment horizontal="left" vertical="center"/>
    </xf>
    <xf numFmtId="49" fontId="32" fillId="0" borderId="39">
      <alignment horizontal="left" vertical="center"/>
    </xf>
    <xf numFmtId="167" fontId="31" fillId="0" borderId="0" applyNumberFormat="0">
      <alignment horizontal="right"/>
    </xf>
    <xf numFmtId="0" fontId="34" fillId="40" borderId="0">
      <alignment horizontal="centerContinuous" vertical="center" wrapText="1"/>
    </xf>
    <xf numFmtId="0" fontId="34" fillId="0" borderId="38">
      <alignment horizontal="left" vertical="center"/>
    </xf>
    <xf numFmtId="0" fontId="42" fillId="0" borderId="0">
      <alignment horizontal="left" vertical="top"/>
    </xf>
    <xf numFmtId="0" fontId="35" fillId="0" borderId="0">
      <alignment horizontal="left"/>
    </xf>
    <xf numFmtId="0" fontId="43" fillId="0" borderId="0">
      <alignment horizontal="left"/>
    </xf>
    <xf numFmtId="0" fontId="33" fillId="0" borderId="0">
      <alignment horizontal="left"/>
    </xf>
    <xf numFmtId="0" fontId="42" fillId="0" borderId="0">
      <alignment horizontal="left" vertical="top"/>
    </xf>
    <xf numFmtId="0" fontId="43" fillId="0" borderId="0">
      <alignment horizontal="left"/>
    </xf>
    <xf numFmtId="0" fontId="33" fillId="0" borderId="0">
      <alignment horizontal="left"/>
    </xf>
    <xf numFmtId="0" fontId="5" fillId="0" borderId="42" applyNumberFormat="0" applyFill="0" applyAlignment="0" applyProtection="0"/>
    <xf numFmtId="0" fontId="5" fillId="0" borderId="42" applyNumberFormat="0" applyFill="0" applyAlignment="0" applyProtection="0"/>
    <xf numFmtId="0" fontId="5" fillId="0" borderId="42" applyNumberFormat="0" applyFill="0" applyAlignment="0" applyProtection="0"/>
    <xf numFmtId="0" fontId="5" fillId="0" borderId="42" applyNumberFormat="0" applyFill="0" applyAlignment="0" applyProtection="0"/>
    <xf numFmtId="0" fontId="5" fillId="0" borderId="42" applyNumberFormat="0" applyFill="0" applyAlignment="0" applyProtection="0"/>
    <xf numFmtId="0" fontId="5" fillId="0" borderId="42" applyNumberFormat="0" applyFill="0" applyAlignment="0" applyProtection="0"/>
    <xf numFmtId="0" fontId="5" fillId="0" borderId="42" applyNumberFormat="0" applyFill="0" applyAlignment="0" applyProtection="0"/>
    <xf numFmtId="0" fontId="5" fillId="0" borderId="42" applyNumberFormat="0" applyFill="0" applyAlignment="0" applyProtection="0"/>
    <xf numFmtId="0" fontId="5" fillId="0" borderId="42" applyNumberFormat="0" applyFill="0" applyAlignment="0" applyProtection="0"/>
    <xf numFmtId="0" fontId="5" fillId="0" borderId="42" applyNumberFormat="0" applyFill="0" applyAlignment="0" applyProtection="0"/>
    <xf numFmtId="0" fontId="5" fillId="0" borderId="42" applyNumberFormat="0" applyFill="0" applyAlignment="0" applyProtection="0"/>
    <xf numFmtId="49" fontId="31" fillId="0" borderId="37">
      <alignment horizontal="left"/>
    </xf>
    <xf numFmtId="0" fontId="34" fillId="0" borderId="39">
      <alignment horizontal="left"/>
    </xf>
    <xf numFmtId="0" fontId="35" fillId="0" borderId="0">
      <alignment horizontal="left" vertical="center"/>
    </xf>
    <xf numFmtId="0" fontId="44" fillId="0" borderId="0" applyNumberFormat="0" applyFill="0" applyBorder="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43" fontId="6" fillId="0" borderId="0" applyFont="0" applyFill="0" applyBorder="0" applyAlignment="0" applyProtection="0"/>
    <xf numFmtId="0" fontId="22" fillId="0" borderId="44" applyNumberFormat="0" applyFill="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26" fillId="34" borderId="46" applyNumberFormat="0" applyAlignment="0" applyProtection="0"/>
    <xf numFmtId="0" fontId="23" fillId="21" borderId="43" applyNumberFormat="0" applyAlignment="0" applyProtection="0"/>
    <xf numFmtId="0" fontId="16" fillId="34" borderId="43" applyNumberFormat="0" applyAlignment="0" applyProtection="0"/>
    <xf numFmtId="0" fontId="26" fillId="34" borderId="46" applyNumberFormat="0" applyAlignment="0" applyProtection="0"/>
    <xf numFmtId="0" fontId="23" fillId="21" borderId="43" applyNumberFormat="0" applyAlignment="0" applyProtection="0"/>
    <xf numFmtId="0" fontId="5" fillId="0" borderId="47" applyNumberFormat="0" applyFill="0" applyAlignment="0" applyProtection="0"/>
    <xf numFmtId="0" fontId="5" fillId="0" borderId="47" applyNumberFormat="0" applyFill="0" applyAlignment="0" applyProtection="0"/>
    <xf numFmtId="0" fontId="26" fillId="34" borderId="46" applyNumberFormat="0" applyAlignment="0" applyProtection="0"/>
    <xf numFmtId="0" fontId="16" fillId="34" borderId="43" applyNumberFormat="0" applyAlignment="0" applyProtection="0"/>
    <xf numFmtId="0" fontId="5" fillId="0" borderId="47" applyNumberFormat="0" applyFill="0" applyAlignment="0" applyProtection="0"/>
    <xf numFmtId="0" fontId="16" fillId="34" borderId="43" applyNumberFormat="0" applyAlignment="0" applyProtection="0"/>
    <xf numFmtId="0" fontId="5" fillId="0" borderId="47" applyNumberFormat="0" applyFill="0" applyAlignment="0" applyProtection="0"/>
    <xf numFmtId="0" fontId="23" fillId="21" borderId="43" applyNumberFormat="0" applyAlignment="0" applyProtection="0"/>
    <xf numFmtId="0" fontId="16" fillId="34" borderId="43" applyNumberFormat="0" applyAlignment="0" applyProtection="0"/>
    <xf numFmtId="0" fontId="23" fillId="21" borderId="43" applyNumberFormat="0" applyAlignment="0" applyProtection="0"/>
    <xf numFmtId="0" fontId="16" fillId="34" borderId="43" applyNumberFormat="0" applyAlignment="0" applyProtection="0"/>
    <xf numFmtId="0" fontId="16" fillId="34" borderId="43" applyNumberFormat="0" applyAlignment="0" applyProtection="0"/>
    <xf numFmtId="0" fontId="23" fillId="21" borderId="43" applyNumberFormat="0" applyAlignment="0" applyProtection="0"/>
    <xf numFmtId="0" fontId="23" fillId="21" borderId="43" applyNumberFormat="0" applyAlignment="0" applyProtection="0"/>
    <xf numFmtId="0" fontId="5" fillId="0" borderId="47" applyNumberFormat="0" applyFill="0" applyAlignment="0" applyProtection="0"/>
    <xf numFmtId="0" fontId="6" fillId="37" borderId="45" applyNumberFormat="0" applyFont="0" applyAlignment="0" applyProtection="0"/>
    <xf numFmtId="0" fontId="6" fillId="37" borderId="45" applyNumberFormat="0" applyFont="0" applyAlignment="0" applyProtection="0"/>
    <xf numFmtId="0" fontId="26" fillId="34" borderId="46" applyNumberFormat="0" applyAlignment="0" applyProtection="0"/>
    <xf numFmtId="0" fontId="23" fillId="21" borderId="43" applyNumberFormat="0" applyAlignment="0" applyProtection="0"/>
    <xf numFmtId="0" fontId="26" fillId="34" borderId="46" applyNumberFormat="0" applyAlignment="0" applyProtection="0"/>
    <xf numFmtId="0" fontId="5" fillId="0" borderId="47" applyNumberFormat="0" applyFill="0" applyAlignment="0" applyProtection="0"/>
    <xf numFmtId="0" fontId="6" fillId="37" borderId="45" applyNumberFormat="0" applyFont="0" applyAlignment="0" applyProtection="0"/>
    <xf numFmtId="3" fontId="31" fillId="0" borderId="48" applyAlignment="0">
      <alignment horizontal="right" vertical="center"/>
    </xf>
    <xf numFmtId="49" fontId="32" fillId="0" borderId="48">
      <alignment horizontal="left" vertical="center"/>
    </xf>
    <xf numFmtId="168" fontId="33" fillId="0" borderId="48">
      <alignment horizontal="right"/>
    </xf>
    <xf numFmtId="0" fontId="34" fillId="0" borderId="48">
      <alignment horizontal="left"/>
    </xf>
    <xf numFmtId="0" fontId="33" fillId="0" borderId="48">
      <alignment horizontal="left" vertical="center"/>
    </xf>
    <xf numFmtId="49" fontId="32" fillId="0" borderId="48">
      <alignment horizontal="left" vertical="center"/>
    </xf>
    <xf numFmtId="49" fontId="40" fillId="0" borderId="48" applyFill="0">
      <alignment horizontal="left" vertical="center"/>
    </xf>
    <xf numFmtId="49" fontId="31" fillId="0" borderId="48">
      <alignment horizontal="left"/>
    </xf>
    <xf numFmtId="0" fontId="26" fillId="34" borderId="46" applyNumberFormat="0" applyAlignment="0" applyProtection="0"/>
    <xf numFmtId="0" fontId="5" fillId="0" borderId="47" applyNumberFormat="0" applyFill="0" applyAlignment="0" applyProtection="0"/>
    <xf numFmtId="0" fontId="26" fillId="34" borderId="46" applyNumberFormat="0" applyAlignment="0" applyProtection="0"/>
    <xf numFmtId="0" fontId="6" fillId="37" borderId="45" applyNumberFormat="0" applyFont="0" applyAlignment="0" applyProtection="0"/>
    <xf numFmtId="0" fontId="6" fillId="37" borderId="45" applyNumberFormat="0" applyFont="0" applyAlignment="0" applyProtection="0"/>
    <xf numFmtId="0" fontId="26" fillId="34" borderId="46" applyNumberFormat="0" applyAlignment="0" applyProtection="0"/>
    <xf numFmtId="0" fontId="6" fillId="37" borderId="45" applyNumberFormat="0" applyFon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5" fillId="0" borderId="47" applyNumberFormat="0" applyFill="0" applyAlignment="0" applyProtection="0"/>
    <xf numFmtId="0" fontId="23" fillId="21" borderId="43" applyNumberForma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26" fillId="34" borderId="46" applyNumberFormat="0" applyAlignment="0" applyProtection="0"/>
    <xf numFmtId="0" fontId="23" fillId="21" borderId="43" applyNumberFormat="0" applyAlignment="0" applyProtection="0"/>
    <xf numFmtId="0" fontId="45" fillId="0" borderId="0" applyNumberFormat="0" applyFill="0" applyBorder="0" applyAlignment="0" applyProtection="0"/>
    <xf numFmtId="0" fontId="46" fillId="0" borderId="49" applyNumberFormat="0" applyFill="0" applyAlignment="0" applyProtection="0"/>
    <xf numFmtId="0" fontId="47" fillId="0" borderId="50" applyNumberFormat="0" applyFill="0" applyAlignment="0" applyProtection="0"/>
    <xf numFmtId="0" fontId="48" fillId="0" borderId="51" applyNumberFormat="0" applyFill="0" applyAlignment="0" applyProtection="0"/>
    <xf numFmtId="0" fontId="48" fillId="0" borderId="0" applyNumberFormat="0" applyFill="0" applyBorder="0" applyAlignment="0" applyProtection="0"/>
    <xf numFmtId="0" fontId="49" fillId="41" borderId="0" applyNumberFormat="0" applyBorder="0" applyAlignment="0" applyProtection="0"/>
    <xf numFmtId="0" fontId="50" fillId="38" borderId="0" applyNumberFormat="0" applyBorder="0" applyAlignment="0" applyProtection="0"/>
    <xf numFmtId="0" fontId="51" fillId="42" borderId="0" applyNumberFormat="0" applyBorder="0" applyAlignment="0" applyProtection="0"/>
    <xf numFmtId="0" fontId="52" fillId="43" borderId="52" applyNumberFormat="0" applyAlignment="0" applyProtection="0"/>
    <xf numFmtId="0" fontId="53" fillId="44" borderId="53" applyNumberFormat="0" applyAlignment="0" applyProtection="0"/>
    <xf numFmtId="0" fontId="54" fillId="44" borderId="52" applyNumberFormat="0" applyAlignment="0" applyProtection="0"/>
    <xf numFmtId="0" fontId="55" fillId="0" borderId="54" applyNumberFormat="0" applyFill="0" applyAlignment="0" applyProtection="0"/>
    <xf numFmtId="0" fontId="56" fillId="45" borderId="55" applyNumberFormat="0" applyAlignment="0" applyProtection="0"/>
    <xf numFmtId="0" fontId="29" fillId="0" borderId="0" applyNumberFormat="0" applyFill="0" applyBorder="0" applyAlignment="0" applyProtection="0"/>
    <xf numFmtId="0" fontId="57" fillId="0" borderId="0" applyNumberFormat="0" applyFill="0" applyBorder="0" applyAlignment="0" applyProtection="0"/>
    <xf numFmtId="0" fontId="1" fillId="0" borderId="57" applyNumberFormat="0" applyFill="0" applyAlignment="0" applyProtection="0"/>
    <xf numFmtId="0" fontId="58"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58" fillId="50" borderId="0" applyNumberFormat="0" applyBorder="0" applyAlignment="0" applyProtection="0"/>
    <xf numFmtId="0" fontId="58"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58" fillId="54" borderId="0" applyNumberFormat="0" applyBorder="0" applyAlignment="0" applyProtection="0"/>
    <xf numFmtId="0" fontId="58" fillId="55"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58" fillId="62" borderId="0" applyNumberFormat="0" applyBorder="0" applyAlignment="0" applyProtection="0"/>
    <xf numFmtId="0" fontId="58" fillId="63"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58" fillId="66" borderId="0" applyNumberFormat="0" applyBorder="0" applyAlignment="0" applyProtection="0"/>
    <xf numFmtId="0" fontId="58" fillId="67"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58" fillId="70"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59" fillId="47" borderId="0" applyNumberFormat="0" applyBorder="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0" fontId="16" fillId="34" borderId="43" applyNumberFormat="0" applyAlignment="0" applyProtection="0"/>
    <xf numFmtId="43" fontId="3" fillId="0" borderId="0" applyFont="0" applyFill="0" applyBorder="0" applyAlignment="0" applyProtection="0"/>
    <xf numFmtId="3" fontId="31" fillId="0" borderId="48" applyAlignment="0">
      <alignment horizontal="right" vertical="center"/>
    </xf>
    <xf numFmtId="49" fontId="32" fillId="0" borderId="48">
      <alignment horizontal="left" vertical="center"/>
    </xf>
    <xf numFmtId="168" fontId="33" fillId="0" borderId="48">
      <alignment horizontal="right"/>
    </xf>
    <xf numFmtId="0" fontId="22" fillId="0" borderId="44" applyNumberFormat="0" applyFill="0" applyAlignment="0" applyProtection="0"/>
    <xf numFmtId="0" fontId="34" fillId="0" borderId="48">
      <alignment horizontal="left"/>
    </xf>
    <xf numFmtId="0" fontId="34" fillId="0" borderId="39">
      <alignment horizontal="right" vertical="center"/>
    </xf>
    <xf numFmtId="0" fontId="33" fillId="0" borderId="48">
      <alignment horizontal="left" vertical="center"/>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23" fillId="21" borderId="43" applyNumberFormat="0" applyAlignment="0" applyProtection="0"/>
    <xf numFmtId="0" fontId="3" fillId="0" borderId="0"/>
    <xf numFmtId="0" fontId="3"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3" fillId="0" borderId="0"/>
    <xf numFmtId="0" fontId="3" fillId="0" borderId="0"/>
    <xf numFmtId="0" fontId="3" fillId="0" borderId="0"/>
    <xf numFmtId="0" fontId="11" fillId="0" borderId="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3" fillId="46" borderId="56"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6" fillId="37" borderId="45" applyNumberFormat="0" applyFont="0" applyAlignment="0" applyProtection="0"/>
    <xf numFmtId="0" fontId="3" fillId="46" borderId="56" applyNumberFormat="0" applyFont="0" applyAlignment="0" applyProtection="0"/>
    <xf numFmtId="0" fontId="3" fillId="46" borderId="56" applyNumberFormat="0" applyFont="0" applyAlignment="0" applyProtection="0"/>
    <xf numFmtId="0" fontId="3" fillId="46" borderId="56" applyNumberFormat="0" applyFon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0" fontId="26" fillId="34" borderId="46" applyNumberFormat="0" applyAlignment="0" applyProtection="0"/>
    <xf numFmtId="49" fontId="32" fillId="0" borderId="48">
      <alignment horizontal="left" vertical="center"/>
    </xf>
    <xf numFmtId="49" fontId="40" fillId="0" borderId="48" applyFill="0">
      <alignment horizontal="left" vertical="center"/>
    </xf>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0" fontId="5" fillId="0" borderId="47" applyNumberFormat="0" applyFill="0" applyAlignment="0" applyProtection="0"/>
    <xf numFmtId="49" fontId="31" fillId="0" borderId="48">
      <alignment horizontal="left"/>
    </xf>
    <xf numFmtId="0" fontId="34" fillId="0" borderId="39">
      <alignment horizontal="left"/>
    </xf>
  </cellStyleXfs>
  <cellXfs count="175">
    <xf numFmtId="0" fontId="0" fillId="0" borderId="0" xfId="0"/>
    <xf numFmtId="0" fontId="0" fillId="0" borderId="4" xfId="0" applyNumberFormat="1" applyBorder="1" applyAlignment="1">
      <alignment wrapText="1"/>
    </xf>
    <xf numFmtId="164" fontId="7" fillId="7" borderId="1" xfId="3" applyNumberFormat="1" applyFont="1" applyFill="1" applyBorder="1" applyAlignment="1">
      <alignment wrapText="1"/>
    </xf>
    <xf numFmtId="164" fontId="7" fillId="3" borderId="1" xfId="3" applyNumberFormat="1" applyFont="1" applyFill="1" applyBorder="1" applyAlignment="1">
      <alignment wrapText="1"/>
    </xf>
    <xf numFmtId="0" fontId="7" fillId="10" borderId="1" xfId="3" applyFont="1" applyFill="1" applyBorder="1" applyAlignment="1">
      <alignment wrapText="1"/>
    </xf>
    <xf numFmtId="164" fontId="7" fillId="4" borderId="1" xfId="3" applyNumberFormat="1" applyFont="1" applyFill="1" applyBorder="1" applyAlignment="1">
      <alignment wrapText="1"/>
    </xf>
    <xf numFmtId="164" fontId="7" fillId="5" borderId="1" xfId="3" applyNumberFormat="1" applyFont="1" applyFill="1" applyBorder="1" applyAlignment="1">
      <alignment wrapText="1"/>
    </xf>
    <xf numFmtId="0" fontId="7" fillId="5" borderId="1" xfId="3" applyFont="1" applyFill="1" applyBorder="1" applyAlignment="1">
      <alignment horizontal="center" wrapText="1"/>
    </xf>
    <xf numFmtId="164" fontId="7" fillId="7" borderId="1" xfId="3" applyNumberFormat="1" applyFont="1" applyFill="1" applyBorder="1" applyAlignment="1">
      <alignment horizontal="center" wrapText="1"/>
    </xf>
    <xf numFmtId="0" fontId="7" fillId="7" borderId="1" xfId="3" applyFont="1" applyFill="1" applyBorder="1" applyAlignment="1">
      <alignment wrapText="1"/>
    </xf>
    <xf numFmtId="164" fontId="7" fillId="9" borderId="1" xfId="3" applyNumberFormat="1" applyFont="1" applyFill="1" applyBorder="1" applyAlignment="1">
      <alignment wrapText="1"/>
    </xf>
    <xf numFmtId="0" fontId="7" fillId="3" borderId="1" xfId="3" applyFont="1" applyFill="1" applyBorder="1" applyAlignment="1">
      <alignment wrapText="1"/>
    </xf>
    <xf numFmtId="164" fontId="7" fillId="3" borderId="1" xfId="3" applyNumberFormat="1" applyFont="1" applyFill="1" applyBorder="1" applyAlignment="1">
      <alignment horizontal="center" wrapText="1"/>
    </xf>
    <xf numFmtId="0" fontId="7" fillId="8" borderId="1" xfId="3" applyFont="1" applyFill="1" applyBorder="1" applyAlignment="1">
      <alignment wrapText="1"/>
    </xf>
    <xf numFmtId="0" fontId="7" fillId="8" borderId="1" xfId="3" applyFont="1" applyFill="1" applyBorder="1" applyAlignment="1">
      <alignment horizontal="center"/>
    </xf>
    <xf numFmtId="164" fontId="7" fillId="8" borderId="1" xfId="3" applyNumberFormat="1" applyFont="1" applyFill="1" applyBorder="1" applyAlignment="1">
      <alignment wrapText="1"/>
    </xf>
    <xf numFmtId="164" fontId="7" fillId="2" borderId="1" xfId="3" applyNumberFormat="1" applyFont="1" applyFill="1" applyBorder="1" applyAlignment="1">
      <alignment wrapText="1"/>
    </xf>
    <xf numFmtId="0" fontId="7" fillId="10" borderId="1" xfId="3" applyFont="1" applyFill="1" applyBorder="1" applyAlignment="1">
      <alignment horizontal="center" wrapText="1"/>
    </xf>
    <xf numFmtId="0" fontId="0" fillId="0" borderId="0" xfId="0" applyNumberFormat="1" applyBorder="1" applyAlignment="1">
      <alignment wrapText="1"/>
    </xf>
    <xf numFmtId="164" fontId="7" fillId="4" borderId="15" xfId="3" applyNumberFormat="1" applyFont="1" applyFill="1" applyBorder="1"/>
    <xf numFmtId="2" fontId="7" fillId="4" borderId="16" xfId="3" applyNumberFormat="1" applyFont="1" applyFill="1" applyBorder="1" applyAlignment="1">
      <alignment horizontal="center" wrapText="1"/>
    </xf>
    <xf numFmtId="164" fontId="7" fillId="5" borderId="15" xfId="3" applyNumberFormat="1" applyFont="1" applyFill="1" applyBorder="1"/>
    <xf numFmtId="2" fontId="7" fillId="5" borderId="16" xfId="3" applyNumberFormat="1" applyFont="1" applyFill="1" applyBorder="1" applyAlignment="1">
      <alignment horizontal="center" wrapText="1"/>
    </xf>
    <xf numFmtId="164" fontId="7" fillId="7" borderId="15" xfId="3" applyNumberFormat="1" applyFont="1" applyFill="1" applyBorder="1" applyAlignment="1">
      <alignment wrapText="1"/>
    </xf>
    <xf numFmtId="2" fontId="7" fillId="7" borderId="16" xfId="3" applyNumberFormat="1" applyFont="1" applyFill="1" applyBorder="1" applyAlignment="1">
      <alignment horizontal="center" wrapText="1"/>
    </xf>
    <xf numFmtId="164" fontId="7" fillId="3" borderId="15" xfId="3" applyNumberFormat="1" applyFont="1" applyFill="1" applyBorder="1" applyAlignment="1">
      <alignment wrapText="1"/>
    </xf>
    <xf numFmtId="2" fontId="7" fillId="3" borderId="16" xfId="3" applyNumberFormat="1" applyFont="1" applyFill="1" applyBorder="1" applyAlignment="1">
      <alignment horizontal="center" wrapText="1"/>
    </xf>
    <xf numFmtId="0" fontId="7" fillId="8" borderId="15" xfId="3" applyFont="1" applyFill="1" applyBorder="1"/>
    <xf numFmtId="164" fontId="7" fillId="9" borderId="15" xfId="3" applyNumberFormat="1" applyFont="1" applyFill="1" applyBorder="1"/>
    <xf numFmtId="2" fontId="7" fillId="9" borderId="16" xfId="3" applyNumberFormat="1" applyFont="1" applyFill="1" applyBorder="1" applyAlignment="1">
      <alignment horizontal="center" wrapText="1"/>
    </xf>
    <xf numFmtId="164" fontId="7" fillId="2" borderId="15" xfId="3" applyNumberFormat="1" applyFont="1" applyFill="1" applyBorder="1"/>
    <xf numFmtId="2" fontId="7" fillId="2" borderId="16" xfId="3" applyNumberFormat="1" applyFont="1" applyFill="1" applyBorder="1" applyAlignment="1">
      <alignment horizontal="center" wrapText="1"/>
    </xf>
    <xf numFmtId="0" fontId="7" fillId="10" borderId="15" xfId="3" applyFont="1" applyFill="1" applyBorder="1" applyAlignment="1">
      <alignment wrapText="1"/>
    </xf>
    <xf numFmtId="2" fontId="7" fillId="10" borderId="16" xfId="3" applyNumberFormat="1" applyFont="1" applyFill="1" applyBorder="1" applyAlignment="1">
      <alignment horizontal="center" wrapText="1"/>
    </xf>
    <xf numFmtId="0" fontId="0" fillId="0" borderId="0" xfId="0" applyAlignment="1">
      <alignment horizontal="center"/>
    </xf>
    <xf numFmtId="164" fontId="7" fillId="4" borderId="1" xfId="3" applyNumberFormat="1" applyFont="1" applyFill="1" applyBorder="1" applyAlignment="1">
      <alignment horizontal="center"/>
    </xf>
    <xf numFmtId="164" fontId="7" fillId="5" borderId="1" xfId="3" applyNumberFormat="1" applyFont="1" applyFill="1" applyBorder="1" applyAlignment="1">
      <alignment horizontal="center"/>
    </xf>
    <xf numFmtId="164" fontId="7" fillId="9" borderId="1" xfId="3" applyNumberFormat="1" applyFont="1" applyFill="1" applyBorder="1" applyAlignment="1">
      <alignment horizontal="center"/>
    </xf>
    <xf numFmtId="164" fontId="7" fillId="2" borderId="1" xfId="3" applyNumberFormat="1" applyFont="1" applyFill="1" applyBorder="1" applyAlignment="1">
      <alignment horizontal="center"/>
    </xf>
    <xf numFmtId="164" fontId="7" fillId="9" borderId="20" xfId="3" applyNumberFormat="1" applyFont="1" applyFill="1" applyBorder="1"/>
    <xf numFmtId="164" fontId="7" fillId="9" borderId="12" xfId="3" applyNumberFormat="1" applyFont="1" applyFill="1" applyBorder="1" applyAlignment="1">
      <alignment horizontal="center"/>
    </xf>
    <xf numFmtId="0" fontId="7" fillId="9" borderId="12" xfId="3" applyFont="1" applyFill="1" applyBorder="1" applyAlignment="1">
      <alignment wrapText="1"/>
    </xf>
    <xf numFmtId="2" fontId="7" fillId="9" borderId="13" xfId="3" applyNumberFormat="1" applyFont="1" applyFill="1" applyBorder="1" applyAlignment="1">
      <alignment horizontal="center" wrapText="1"/>
    </xf>
    <xf numFmtId="0" fontId="1" fillId="11" borderId="5" xfId="0" applyFont="1" applyFill="1" applyBorder="1"/>
    <xf numFmtId="2" fontId="1" fillId="11" borderId="1" xfId="0" applyNumberFormat="1" applyFont="1" applyFill="1" applyBorder="1" applyAlignment="1">
      <alignment wrapText="1"/>
    </xf>
    <xf numFmtId="0" fontId="0" fillId="0" borderId="0" xfId="0" applyBorder="1"/>
    <xf numFmtId="9" fontId="0" fillId="0" borderId="1" xfId="0" applyNumberFormat="1" applyBorder="1"/>
    <xf numFmtId="9" fontId="0" fillId="0" borderId="3" xfId="0" applyNumberFormat="1" applyBorder="1"/>
    <xf numFmtId="0" fontId="12" fillId="12" borderId="3" xfId="3" applyFont="1" applyFill="1" applyBorder="1" applyAlignment="1">
      <alignment horizontal="center" wrapText="1"/>
    </xf>
    <xf numFmtId="0" fontId="1" fillId="0" borderId="0" xfId="0" applyFont="1" applyFill="1" applyBorder="1" applyAlignment="1">
      <alignment horizontal="center"/>
    </xf>
    <xf numFmtId="9" fontId="0" fillId="4" borderId="1" xfId="0" applyNumberFormat="1" applyFill="1" applyBorder="1" applyAlignment="1" applyProtection="1">
      <alignment horizontal="right" vertical="center" wrapText="1"/>
      <protection locked="0"/>
    </xf>
    <xf numFmtId="9" fontId="0" fillId="4" borderId="2" xfId="0" applyNumberFormat="1" applyFill="1" applyBorder="1" applyAlignment="1" applyProtection="1">
      <alignment horizontal="right" vertical="center" wrapText="1"/>
      <protection locked="0"/>
    </xf>
    <xf numFmtId="9" fontId="0" fillId="4" borderId="6" xfId="0" applyNumberFormat="1" applyFill="1" applyBorder="1" applyAlignment="1" applyProtection="1">
      <alignment horizontal="right" vertical="center" wrapText="1"/>
      <protection locked="0"/>
    </xf>
    <xf numFmtId="9" fontId="0" fillId="4" borderId="3" xfId="0" applyNumberFormat="1" applyFill="1" applyBorder="1" applyAlignment="1" applyProtection="1">
      <alignment horizontal="right" vertical="center" wrapText="1"/>
      <protection locked="0"/>
    </xf>
    <xf numFmtId="9" fontId="0" fillId="4" borderId="17" xfId="0" applyNumberFormat="1" applyFill="1" applyBorder="1" applyAlignment="1" applyProtection="1">
      <alignment horizontal="right" vertical="center" wrapText="1"/>
      <protection locked="0"/>
    </xf>
    <xf numFmtId="9" fontId="0" fillId="4" borderId="4" xfId="0" applyNumberFormat="1" applyFill="1" applyBorder="1" applyAlignment="1" applyProtection="1">
      <alignment horizontal="right" vertical="center" wrapText="1"/>
      <protection locked="0"/>
    </xf>
    <xf numFmtId="9" fontId="0" fillId="4" borderId="18" xfId="0" applyNumberFormat="1" applyFill="1" applyBorder="1" applyAlignment="1" applyProtection="1">
      <alignment horizontal="right" vertical="center" wrapText="1"/>
      <protection locked="0"/>
    </xf>
    <xf numFmtId="0" fontId="0" fillId="0" borderId="0" xfId="0" applyFill="1"/>
    <xf numFmtId="0" fontId="9" fillId="11" borderId="6" xfId="0" applyFont="1" applyFill="1" applyBorder="1" applyAlignment="1">
      <alignment horizontal="center"/>
    </xf>
    <xf numFmtId="0" fontId="0" fillId="0" borderId="18" xfId="0" applyNumberFormat="1" applyBorder="1" applyAlignment="1">
      <alignment wrapText="1"/>
    </xf>
    <xf numFmtId="2" fontId="7" fillId="8" borderId="16" xfId="3" applyNumberFormat="1" applyFont="1" applyFill="1" applyBorder="1" applyAlignment="1">
      <alignment horizontal="center"/>
    </xf>
    <xf numFmtId="9" fontId="0" fillId="0" borderId="0" xfId="0" applyNumberFormat="1" applyFill="1" applyBorder="1" applyAlignment="1" applyProtection="1">
      <alignment horizontal="right" vertical="center" wrapText="1"/>
    </xf>
    <xf numFmtId="0" fontId="0" fillId="0" borderId="0" xfId="0" applyProtection="1"/>
    <xf numFmtId="0" fontId="1" fillId="11" borderId="5" xfId="0" applyFont="1" applyFill="1" applyBorder="1" applyProtection="1"/>
    <xf numFmtId="2" fontId="1" fillId="11" borderId="2" xfId="0" applyNumberFormat="1" applyFont="1" applyFill="1" applyBorder="1" applyAlignment="1" applyProtection="1">
      <alignment wrapText="1"/>
    </xf>
    <xf numFmtId="0" fontId="0" fillId="0" borderId="0" xfId="0" applyAlignment="1">
      <alignment vertical="center"/>
    </xf>
    <xf numFmtId="0" fontId="1" fillId="0" borderId="21" xfId="0" applyFont="1" applyBorder="1" applyAlignment="1">
      <alignment vertical="center"/>
    </xf>
    <xf numFmtId="0" fontId="1" fillId="0" borderId="24" xfId="0" applyFont="1" applyBorder="1" applyAlignment="1">
      <alignment vertical="center"/>
    </xf>
    <xf numFmtId="0" fontId="0" fillId="0" borderId="0" xfId="0" applyBorder="1" applyAlignment="1">
      <alignment vertical="center"/>
    </xf>
    <xf numFmtId="0" fontId="0" fillId="13" borderId="8" xfId="0" applyFill="1" applyBorder="1" applyAlignment="1">
      <alignment vertical="center"/>
    </xf>
    <xf numFmtId="0" fontId="0" fillId="13" borderId="22" xfId="0" applyFill="1" applyBorder="1" applyAlignment="1">
      <alignment horizontal="right" vertical="center" wrapText="1"/>
    </xf>
    <xf numFmtId="0" fontId="0" fillId="13" borderId="8" xfId="0" applyFill="1" applyBorder="1" applyAlignment="1">
      <alignment horizontal="right" vertical="center" wrapText="1"/>
    </xf>
    <xf numFmtId="0" fontId="0" fillId="13" borderId="23" xfId="0" applyFill="1" applyBorder="1" applyAlignment="1">
      <alignment horizontal="right" vertical="center" wrapText="1"/>
    </xf>
    <xf numFmtId="0" fontId="0" fillId="3" borderId="8" xfId="0" applyFill="1" applyBorder="1" applyAlignment="1">
      <alignment vertical="center"/>
    </xf>
    <xf numFmtId="0" fontId="0" fillId="3" borderId="22" xfId="0" applyFill="1" applyBorder="1" applyAlignment="1">
      <alignment horizontal="right" vertical="center" wrapText="1"/>
    </xf>
    <xf numFmtId="0" fontId="0" fillId="3" borderId="8" xfId="0" applyFill="1" applyBorder="1" applyAlignment="1">
      <alignment horizontal="right" vertical="center" wrapText="1"/>
    </xf>
    <xf numFmtId="0" fontId="0" fillId="14" borderId="8" xfId="0" applyFill="1" applyBorder="1" applyAlignment="1">
      <alignment vertical="center"/>
    </xf>
    <xf numFmtId="0" fontId="0" fillId="14" borderId="23" xfId="0" applyFill="1" applyBorder="1" applyAlignment="1">
      <alignment vertical="center"/>
    </xf>
    <xf numFmtId="0" fontId="0" fillId="15" borderId="7" xfId="0" applyFill="1" applyBorder="1" applyAlignment="1">
      <alignment vertical="center"/>
    </xf>
    <xf numFmtId="0" fontId="0" fillId="15" borderId="8" xfId="0" applyFill="1" applyBorder="1" applyAlignment="1">
      <alignment vertical="center"/>
    </xf>
    <xf numFmtId="0" fontId="0" fillId="14" borderId="22" xfId="0" applyFill="1" applyBorder="1" applyAlignment="1">
      <alignment horizontal="right" vertical="center"/>
    </xf>
    <xf numFmtId="0" fontId="0" fillId="14" borderId="8" xfId="0" applyFill="1" applyBorder="1" applyAlignment="1">
      <alignment horizontal="center" vertical="center"/>
    </xf>
    <xf numFmtId="0" fontId="0" fillId="13" borderId="14" xfId="0" applyFill="1" applyBorder="1" applyAlignment="1">
      <alignment horizontal="center" vertical="center" wrapText="1"/>
    </xf>
    <xf numFmtId="0" fontId="0" fillId="15" borderId="22" xfId="0" applyFill="1" applyBorder="1" applyAlignment="1">
      <alignment horizontal="center" vertical="center" wrapText="1"/>
    </xf>
    <xf numFmtId="165" fontId="0" fillId="3" borderId="14" xfId="0" applyNumberFormat="1" applyFill="1" applyBorder="1" applyAlignment="1">
      <alignment horizontal="center" vertical="center" wrapText="1"/>
    </xf>
    <xf numFmtId="164" fontId="8" fillId="11" borderId="9" xfId="3" applyNumberFormat="1" applyFont="1" applyFill="1" applyBorder="1" applyAlignment="1" applyProtection="1">
      <alignment horizontal="center" vertical="top" wrapText="1"/>
      <protection locked="0"/>
    </xf>
    <xf numFmtId="164" fontId="8" fillId="11" borderId="10" xfId="3" applyNumberFormat="1" applyFont="1" applyFill="1" applyBorder="1" applyAlignment="1" applyProtection="1">
      <alignment horizontal="center" vertical="top" wrapText="1"/>
      <protection locked="0"/>
    </xf>
    <xf numFmtId="164" fontId="8" fillId="11" borderId="11" xfId="3" applyNumberFormat="1" applyFont="1" applyFill="1" applyBorder="1" applyAlignment="1" applyProtection="1">
      <alignment horizontal="center" vertical="top" wrapText="1"/>
      <protection locked="0"/>
    </xf>
    <xf numFmtId="0" fontId="0" fillId="0" borderId="0" xfId="0"/>
    <xf numFmtId="165" fontId="0" fillId="3" borderId="23" xfId="0" applyNumberFormat="1" applyFill="1" applyBorder="1" applyAlignment="1">
      <alignment vertical="center" wrapText="1"/>
    </xf>
    <xf numFmtId="164" fontId="7" fillId="4" borderId="15" xfId="3" applyNumberFormat="1" applyFont="1" applyFill="1" applyBorder="1" applyAlignment="1">
      <alignment horizontal="center"/>
    </xf>
    <xf numFmtId="2" fontId="7" fillId="4" borderId="35" xfId="3" applyNumberFormat="1" applyFont="1" applyFill="1" applyBorder="1" applyAlignment="1">
      <alignment horizontal="center" wrapText="1"/>
    </xf>
    <xf numFmtId="0" fontId="0" fillId="6" borderId="0" xfId="0" applyNumberFormat="1" applyFont="1" applyFill="1" applyAlignment="1">
      <alignment wrapText="1"/>
    </xf>
    <xf numFmtId="0" fontId="0" fillId="6" borderId="0" xfId="0" applyNumberFormat="1" applyFont="1" applyFill="1" applyBorder="1" applyAlignment="1">
      <alignment wrapText="1"/>
    </xf>
    <xf numFmtId="0" fontId="0" fillId="6" borderId="0" xfId="0" applyNumberFormat="1" applyFont="1" applyFill="1" applyBorder="1" applyAlignment="1"/>
    <xf numFmtId="0" fontId="0" fillId="6" borderId="0" xfId="0" applyNumberFormat="1" applyFont="1" applyFill="1" applyBorder="1" applyAlignment="1">
      <alignment vertical="top" wrapText="1"/>
    </xf>
    <xf numFmtId="0" fontId="0" fillId="0" borderId="0" xfId="0"/>
    <xf numFmtId="0" fontId="8" fillId="6" borderId="0" xfId="0" applyNumberFormat="1" applyFont="1" applyFill="1" applyAlignment="1">
      <alignment wrapText="1"/>
    </xf>
    <xf numFmtId="0" fontId="9" fillId="6" borderId="0" xfId="0" applyNumberFormat="1" applyFont="1" applyFill="1" applyBorder="1" applyAlignment="1">
      <alignment wrapText="1"/>
    </xf>
    <xf numFmtId="3" fontId="0" fillId="6" borderId="0" xfId="0" applyNumberFormat="1" applyFont="1" applyFill="1" applyAlignment="1">
      <alignment wrapText="1"/>
    </xf>
    <xf numFmtId="0" fontId="8" fillId="6" borderId="0" xfId="0" applyNumberFormat="1" applyFont="1" applyFill="1" applyAlignment="1">
      <alignment wrapText="1"/>
    </xf>
    <xf numFmtId="0" fontId="9" fillId="6" borderId="0" xfId="0" applyNumberFormat="1" applyFont="1" applyFill="1" applyBorder="1" applyAlignment="1">
      <alignment wrapText="1"/>
    </xf>
    <xf numFmtId="166" fontId="0" fillId="6" borderId="0" xfId="0" applyNumberFormat="1" applyFont="1" applyFill="1" applyAlignment="1">
      <alignment wrapText="1"/>
    </xf>
    <xf numFmtId="0" fontId="0" fillId="6" borderId="67" xfId="0" applyNumberFormat="1" applyFont="1" applyFill="1" applyBorder="1" applyAlignment="1">
      <alignment horizontal="center" vertical="center" wrapText="1"/>
    </xf>
    <xf numFmtId="0" fontId="0" fillId="6" borderId="69" xfId="0" applyNumberFormat="1" applyFont="1" applyFill="1" applyBorder="1" applyAlignment="1">
      <alignment horizontal="center" vertical="center" wrapText="1"/>
    </xf>
    <xf numFmtId="0" fontId="0" fillId="0" borderId="66" xfId="0" applyFont="1" applyBorder="1" applyAlignment="1">
      <alignment horizontal="center" vertical="center" wrapText="1"/>
    </xf>
    <xf numFmtId="0" fontId="0" fillId="6" borderId="60" xfId="0" applyNumberFormat="1" applyFont="1" applyFill="1" applyBorder="1" applyAlignment="1">
      <alignment horizontal="center" vertical="center" wrapText="1"/>
    </xf>
    <xf numFmtId="9" fontId="0" fillId="6" borderId="58" xfId="0" applyNumberFormat="1" applyFont="1" applyFill="1" applyBorder="1" applyAlignment="1">
      <alignment horizontal="center" vertical="center" wrapText="1"/>
    </xf>
    <xf numFmtId="0" fontId="0" fillId="6" borderId="71" xfId="0" applyNumberFormat="1" applyFont="1" applyFill="1" applyBorder="1" applyAlignment="1">
      <alignment horizontal="center" vertical="center" wrapText="1"/>
    </xf>
    <xf numFmtId="0" fontId="0" fillId="6" borderId="72" xfId="0" applyNumberFormat="1" applyFont="1" applyFill="1" applyBorder="1" applyAlignment="1">
      <alignment horizontal="center" vertical="center" wrapText="1"/>
    </xf>
    <xf numFmtId="0" fontId="1" fillId="6" borderId="71" xfId="0" applyNumberFormat="1" applyFont="1" applyFill="1" applyBorder="1" applyAlignment="1">
      <alignment horizontal="center" vertical="center" wrapText="1"/>
    </xf>
    <xf numFmtId="0" fontId="1" fillId="6" borderId="72" xfId="0" applyNumberFormat="1" applyFont="1" applyFill="1" applyBorder="1" applyAlignment="1">
      <alignment horizontal="center" vertical="center" wrapText="1"/>
    </xf>
    <xf numFmtId="0" fontId="1" fillId="6" borderId="3" xfId="0" applyNumberFormat="1" applyFont="1" applyFill="1" applyBorder="1" applyAlignment="1">
      <alignment horizontal="center" vertical="center" wrapText="1"/>
    </xf>
    <xf numFmtId="0" fontId="1" fillId="6" borderId="72" xfId="0" applyNumberFormat="1" applyFont="1" applyFill="1" applyBorder="1" applyAlignment="1">
      <alignment wrapText="1"/>
    </xf>
    <xf numFmtId="0" fontId="0" fillId="0" borderId="19" xfId="0" applyFont="1" applyBorder="1" applyAlignment="1">
      <alignment horizontal="center" vertical="center" wrapText="1"/>
    </xf>
    <xf numFmtId="0" fontId="1" fillId="0" borderId="58" xfId="0" applyFont="1" applyBorder="1" applyAlignment="1">
      <alignment horizontal="center" vertical="center" wrapText="1"/>
    </xf>
    <xf numFmtId="0" fontId="1" fillId="6" borderId="62" xfId="0" applyNumberFormat="1" applyFont="1" applyFill="1" applyBorder="1" applyAlignment="1">
      <alignment horizontal="center" vertical="center" wrapText="1"/>
    </xf>
    <xf numFmtId="0" fontId="9" fillId="72" borderId="63" xfId="0" applyNumberFormat="1" applyFont="1" applyFill="1" applyBorder="1" applyAlignment="1">
      <alignment wrapText="1"/>
    </xf>
    <xf numFmtId="166" fontId="0" fillId="72" borderId="61" xfId="0" applyNumberFormat="1" applyFont="1" applyFill="1" applyBorder="1" applyAlignment="1">
      <alignment horizontal="center" vertical="center" wrapText="1"/>
    </xf>
    <xf numFmtId="166" fontId="0" fillId="72" borderId="59" xfId="0" applyNumberFormat="1" applyFont="1" applyFill="1" applyBorder="1" applyAlignment="1">
      <alignment horizontal="center" vertical="center" wrapText="1"/>
    </xf>
    <xf numFmtId="171" fontId="0" fillId="72" borderId="69" xfId="1" applyNumberFormat="1" applyFont="1" applyFill="1" applyBorder="1" applyAlignment="1">
      <alignment horizontal="center" vertical="center" wrapText="1"/>
    </xf>
    <xf numFmtId="171" fontId="1" fillId="72" borderId="62" xfId="1" applyNumberFormat="1" applyFont="1" applyFill="1" applyBorder="1" applyAlignment="1">
      <alignment horizontal="center" vertical="center" wrapText="1"/>
    </xf>
    <xf numFmtId="0" fontId="9" fillId="5" borderId="66" xfId="0" applyNumberFormat="1" applyFont="1" applyFill="1" applyBorder="1" applyAlignment="1">
      <alignment wrapText="1"/>
    </xf>
    <xf numFmtId="9" fontId="0" fillId="5" borderId="58" xfId="0" applyNumberFormat="1" applyFont="1" applyFill="1" applyBorder="1" applyAlignment="1">
      <alignment horizontal="center" vertical="center" wrapText="1"/>
    </xf>
    <xf numFmtId="9" fontId="0" fillId="5" borderId="59" xfId="0" applyNumberFormat="1" applyFont="1" applyFill="1" applyBorder="1" applyAlignment="1">
      <alignment horizontal="center" vertical="center" wrapText="1"/>
    </xf>
    <xf numFmtId="0" fontId="67" fillId="6" borderId="68" xfId="0" applyNumberFormat="1" applyFont="1" applyFill="1" applyBorder="1" applyAlignment="1">
      <alignment horizontal="left" vertical="center" wrapText="1"/>
    </xf>
    <xf numFmtId="0" fontId="67" fillId="6" borderId="70" xfId="0" applyNumberFormat="1" applyFont="1" applyFill="1" applyBorder="1" applyAlignment="1">
      <alignment horizontal="left" vertical="center" wrapText="1"/>
    </xf>
    <xf numFmtId="0" fontId="67" fillId="6" borderId="59" xfId="0" applyNumberFormat="1" applyFont="1" applyFill="1" applyBorder="1" applyAlignment="1">
      <alignment horizontal="left" vertical="center" wrapText="1"/>
    </xf>
    <xf numFmtId="37" fontId="0" fillId="5" borderId="6" xfId="1" applyNumberFormat="1" applyFont="1" applyFill="1" applyBorder="1" applyAlignment="1">
      <alignment horizontal="center" vertical="center" wrapText="1"/>
    </xf>
    <xf numFmtId="0" fontId="0" fillId="6" borderId="6" xfId="0" applyNumberFormat="1" applyFont="1" applyFill="1" applyBorder="1" applyAlignment="1">
      <alignment horizontal="center" vertical="center" wrapText="1"/>
    </xf>
    <xf numFmtId="0" fontId="67" fillId="6" borderId="76" xfId="0" applyNumberFormat="1" applyFont="1" applyFill="1" applyBorder="1" applyAlignment="1">
      <alignment horizontal="left" vertical="center" wrapText="1"/>
    </xf>
    <xf numFmtId="170" fontId="0" fillId="72" borderId="67" xfId="1" applyNumberFormat="1" applyFont="1" applyFill="1" applyBorder="1" applyAlignment="1">
      <alignment horizontal="center" vertical="center" wrapText="1"/>
    </xf>
    <xf numFmtId="0" fontId="0" fillId="0" borderId="77" xfId="0" applyFont="1" applyBorder="1" applyAlignment="1">
      <alignment horizontal="center" vertical="center" wrapText="1"/>
    </xf>
    <xf numFmtId="170" fontId="0" fillId="72" borderId="78" xfId="1" applyNumberFormat="1" applyFont="1" applyFill="1" applyBorder="1" applyAlignment="1">
      <alignment horizontal="center" vertical="center" wrapText="1"/>
    </xf>
    <xf numFmtId="0" fontId="0" fillId="6" borderId="78" xfId="0" applyNumberFormat="1" applyFont="1" applyFill="1" applyBorder="1" applyAlignment="1">
      <alignment horizontal="center" vertical="center" wrapText="1"/>
    </xf>
    <xf numFmtId="0" fontId="67" fillId="6" borderId="79" xfId="0" applyNumberFormat="1" applyFont="1" applyFill="1" applyBorder="1" applyAlignment="1">
      <alignment horizontal="left" vertical="center" wrapText="1"/>
    </xf>
    <xf numFmtId="0" fontId="0" fillId="0" borderId="71" xfId="0" applyFont="1" applyBorder="1" applyAlignment="1">
      <alignment horizontal="center" vertical="center" wrapText="1"/>
    </xf>
    <xf numFmtId="171" fontId="0" fillId="72" borderId="80" xfId="1" applyNumberFormat="1" applyFont="1" applyFill="1" applyBorder="1" applyAlignment="1">
      <alignment horizontal="center" vertical="center" wrapText="1"/>
    </xf>
    <xf numFmtId="0" fontId="0" fillId="6" borderId="80" xfId="0" applyNumberFormat="1" applyFont="1" applyFill="1" applyBorder="1" applyAlignment="1">
      <alignment horizontal="center" vertical="center" wrapText="1"/>
    </xf>
    <xf numFmtId="0" fontId="67" fillId="6" borderId="81" xfId="0" applyNumberFormat="1" applyFont="1" applyFill="1" applyBorder="1" applyAlignment="1">
      <alignment horizontal="left" vertical="center" wrapText="1"/>
    </xf>
    <xf numFmtId="0" fontId="1" fillId="11" borderId="1" xfId="0" applyFont="1" applyFill="1" applyBorder="1" applyAlignment="1">
      <alignment horizontal="center"/>
    </xf>
    <xf numFmtId="0" fontId="1" fillId="0" borderId="24" xfId="0" applyFont="1" applyBorder="1" applyAlignment="1">
      <alignment horizontal="center" vertical="center" wrapText="1"/>
    </xf>
    <xf numFmtId="0" fontId="0" fillId="14" borderId="7" xfId="0" applyFill="1" applyBorder="1" applyAlignment="1">
      <alignment horizontal="center" vertical="center" wrapText="1"/>
    </xf>
    <xf numFmtId="0" fontId="0" fillId="14" borderId="8" xfId="0" applyFill="1" applyBorder="1" applyAlignment="1">
      <alignment horizontal="center" vertical="center" wrapText="1"/>
    </xf>
    <xf numFmtId="0" fontId="1" fillId="0" borderId="24" xfId="0" applyFont="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15" borderId="8" xfId="0" applyFill="1" applyBorder="1" applyAlignment="1">
      <alignment horizontal="left" vertical="center" wrapText="1"/>
    </xf>
    <xf numFmtId="0" fontId="0" fillId="15" borderId="23" xfId="0" applyFill="1" applyBorder="1" applyAlignment="1">
      <alignment horizontal="left" vertical="center" wrapText="1"/>
    </xf>
    <xf numFmtId="0" fontId="0" fillId="13" borderId="7" xfId="0" applyFont="1" applyFill="1" applyBorder="1" applyAlignment="1">
      <alignment horizontal="center" vertical="center" wrapText="1"/>
    </xf>
    <xf numFmtId="0" fontId="0" fillId="13" borderId="8"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67" fillId="6" borderId="7" xfId="0" applyNumberFormat="1" applyFont="1" applyFill="1" applyBorder="1" applyAlignment="1">
      <alignment wrapText="1"/>
    </xf>
    <xf numFmtId="0" fontId="67" fillId="0" borderId="8" xfId="0" applyFont="1" applyBorder="1" applyAlignment="1">
      <alignment wrapText="1"/>
    </xf>
    <xf numFmtId="0" fontId="67" fillId="0" borderId="23" xfId="0" applyFont="1" applyBorder="1" applyAlignment="1">
      <alignment wrapText="1"/>
    </xf>
    <xf numFmtId="0" fontId="8" fillId="6" borderId="0" xfId="0" applyNumberFormat="1" applyFont="1" applyFill="1" applyAlignment="1">
      <alignment wrapText="1"/>
    </xf>
    <xf numFmtId="0" fontId="62" fillId="71" borderId="7" xfId="0" applyNumberFormat="1" applyFont="1" applyFill="1" applyBorder="1" applyAlignment="1">
      <alignment horizontal="left" vertical="center" wrapText="1"/>
    </xf>
    <xf numFmtId="0" fontId="63" fillId="71" borderId="8" xfId="0" applyFont="1" applyFill="1" applyBorder="1" applyAlignment="1">
      <alignment horizontal="left" vertical="center" wrapText="1"/>
    </xf>
    <xf numFmtId="0" fontId="63" fillId="71" borderId="23" xfId="0" applyFont="1" applyFill="1" applyBorder="1" applyAlignment="1">
      <alignment horizontal="left" vertical="center" wrapText="1"/>
    </xf>
    <xf numFmtId="0" fontId="62" fillId="71" borderId="8" xfId="0" applyNumberFormat="1" applyFont="1" applyFill="1" applyBorder="1" applyAlignment="1">
      <alignment horizontal="left" vertical="center" wrapText="1"/>
    </xf>
    <xf numFmtId="0" fontId="63" fillId="71" borderId="23" xfId="0" applyFont="1" applyFill="1" applyBorder="1" applyAlignment="1">
      <alignment horizontal="left" wrapText="1"/>
    </xf>
    <xf numFmtId="0" fontId="12" fillId="6" borderId="73" xfId="0" applyNumberFormat="1" applyFont="1" applyFill="1" applyBorder="1" applyAlignment="1">
      <alignment wrapText="1"/>
    </xf>
    <xf numFmtId="0" fontId="0" fillId="0" borderId="74" xfId="0" applyFont="1" applyBorder="1" applyAlignment="1">
      <alignment wrapText="1"/>
    </xf>
    <xf numFmtId="0" fontId="0" fillId="0" borderId="75" xfId="0" applyFont="1" applyBorder="1" applyAlignment="1">
      <alignment wrapText="1"/>
    </xf>
    <xf numFmtId="0" fontId="64" fillId="71" borderId="7" xfId="0" applyNumberFormat="1" applyFont="1" applyFill="1" applyBorder="1" applyAlignment="1">
      <alignment horizontal="left" vertical="center" wrapText="1"/>
    </xf>
    <xf numFmtId="0" fontId="65" fillId="71" borderId="8" xfId="0" applyFont="1" applyFill="1" applyBorder="1" applyAlignment="1">
      <alignment horizontal="left" vertical="center" wrapText="1"/>
    </xf>
    <xf numFmtId="0" fontId="65" fillId="71" borderId="23" xfId="0" applyFont="1" applyFill="1" applyBorder="1" applyAlignment="1">
      <alignment horizontal="left" vertical="center" wrapText="1"/>
    </xf>
    <xf numFmtId="0" fontId="0" fillId="5" borderId="67" xfId="0" applyNumberFormat="1" applyFont="1" applyFill="1" applyBorder="1" applyAlignment="1">
      <alignment horizontal="left" wrapText="1"/>
    </xf>
    <xf numFmtId="0" fontId="0" fillId="5" borderId="68" xfId="0" applyFont="1" applyFill="1" applyBorder="1" applyAlignment="1">
      <alignment horizontal="left" wrapText="1"/>
    </xf>
    <xf numFmtId="0" fontId="0" fillId="72" borderId="64" xfId="0" applyNumberFormat="1" applyFont="1" applyFill="1" applyBorder="1" applyAlignment="1">
      <alignment horizontal="left" wrapText="1"/>
    </xf>
    <xf numFmtId="0" fontId="0" fillId="72" borderId="65" xfId="0" applyFont="1" applyFill="1" applyBorder="1" applyAlignment="1">
      <alignment horizontal="left" wrapText="1"/>
    </xf>
    <xf numFmtId="0" fontId="0" fillId="0" borderId="23" xfId="0" applyBorder="1" applyAlignment="1">
      <alignment horizontal="left" vertical="center" wrapText="1"/>
    </xf>
    <xf numFmtId="0" fontId="66" fillId="6" borderId="7" xfId="0" applyNumberFormat="1" applyFont="1" applyFill="1" applyBorder="1" applyAlignment="1">
      <alignment wrapText="1"/>
    </xf>
    <xf numFmtId="0" fontId="0" fillId="0" borderId="23" xfId="0" applyBorder="1" applyAlignment="1">
      <alignment wrapText="1"/>
    </xf>
  </cellXfs>
  <cellStyles count="611">
    <cellStyle name="20% - Accent1" xfId="398" builtinId="30" customBuiltin="1"/>
    <cellStyle name="20% - Accent1 2" xfId="162"/>
    <cellStyle name="20% - Accent1 2 2" xfId="421"/>
    <cellStyle name="20% - Accent1 3" xfId="422"/>
    <cellStyle name="20% - Accent1 4" xfId="423"/>
    <cellStyle name="20% - Accent2" xfId="402" builtinId="34" customBuiltin="1"/>
    <cellStyle name="20% - Accent2 2" xfId="163"/>
    <cellStyle name="20% - Accent2 2 2" xfId="424"/>
    <cellStyle name="20% - Accent2 3" xfId="425"/>
    <cellStyle name="20% - Accent2 4" xfId="426"/>
    <cellStyle name="20% - Accent3" xfId="406" builtinId="38" customBuiltin="1"/>
    <cellStyle name="20% - Accent3 2" xfId="164"/>
    <cellStyle name="20% - Accent3 2 2" xfId="427"/>
    <cellStyle name="20% - Accent3 3" xfId="428"/>
    <cellStyle name="20% - Accent3 4" xfId="429"/>
    <cellStyle name="20% - Accent4" xfId="410" builtinId="42" customBuiltin="1"/>
    <cellStyle name="20% - Accent4 2" xfId="165"/>
    <cellStyle name="20% - Accent4 2 2" xfId="430"/>
    <cellStyle name="20% - Accent4 3" xfId="431"/>
    <cellStyle name="20% - Accent4 4" xfId="432"/>
    <cellStyle name="20% - Accent5" xfId="414" builtinId="46" customBuiltin="1"/>
    <cellStyle name="20% - Accent5 2" xfId="166"/>
    <cellStyle name="20% - Accent5 2 2" xfId="433"/>
    <cellStyle name="20% - Accent5 3" xfId="434"/>
    <cellStyle name="20% - Accent5 4" xfId="435"/>
    <cellStyle name="20% - Accent6" xfId="418" builtinId="50" customBuiltin="1"/>
    <cellStyle name="20% - Accent6 2" xfId="167"/>
    <cellStyle name="20% - Accent6 2 2" xfId="436"/>
    <cellStyle name="20% - Accent6 3" xfId="437"/>
    <cellStyle name="20% - Accent6 4" xfId="438"/>
    <cellStyle name="40% - Accent1" xfId="399" builtinId="31" customBuiltin="1"/>
    <cellStyle name="40% - Accent1 2" xfId="168"/>
    <cellStyle name="40% - Accent1 2 2" xfId="439"/>
    <cellStyle name="40% - Accent1 3" xfId="440"/>
    <cellStyle name="40% - Accent1 4" xfId="441"/>
    <cellStyle name="40% - Accent2" xfId="403" builtinId="35" customBuiltin="1"/>
    <cellStyle name="40% - Accent2 2" xfId="169"/>
    <cellStyle name="40% - Accent2 2 2" xfId="442"/>
    <cellStyle name="40% - Accent2 3" xfId="443"/>
    <cellStyle name="40% - Accent2 4" xfId="444"/>
    <cellStyle name="40% - Accent3" xfId="407" builtinId="39" customBuiltin="1"/>
    <cellStyle name="40% - Accent3 2" xfId="170"/>
    <cellStyle name="40% - Accent3 2 2" xfId="445"/>
    <cellStyle name="40% - Accent3 3" xfId="446"/>
    <cellStyle name="40% - Accent3 4" xfId="447"/>
    <cellStyle name="40% - Accent4" xfId="411" builtinId="43" customBuiltin="1"/>
    <cellStyle name="40% - Accent4 2" xfId="171"/>
    <cellStyle name="40% - Accent4 2 2" xfId="448"/>
    <cellStyle name="40% - Accent4 3" xfId="449"/>
    <cellStyle name="40% - Accent4 4" xfId="450"/>
    <cellStyle name="40% - Accent5" xfId="415" builtinId="47" customBuiltin="1"/>
    <cellStyle name="40% - Accent5 2" xfId="172"/>
    <cellStyle name="40% - Accent5 2 2" xfId="451"/>
    <cellStyle name="40% - Accent5 3" xfId="452"/>
    <cellStyle name="40% - Accent5 4" xfId="453"/>
    <cellStyle name="40% - Accent6" xfId="419" builtinId="51" customBuiltin="1"/>
    <cellStyle name="40% - Accent6 2" xfId="173"/>
    <cellStyle name="40% - Accent6 2 2" xfId="454"/>
    <cellStyle name="40% - Accent6 3" xfId="455"/>
    <cellStyle name="40% - Accent6 4" xfId="456"/>
    <cellStyle name="60% - Accent1" xfId="400" builtinId="32" customBuiltin="1"/>
    <cellStyle name="60% - Accent1 2" xfId="174"/>
    <cellStyle name="60% - Accent2" xfId="404" builtinId="36" customBuiltin="1"/>
    <cellStyle name="60% - Accent2 2" xfId="175"/>
    <cellStyle name="60% - Accent3" xfId="408" builtinId="40" customBuiltin="1"/>
    <cellStyle name="60% - Accent3 2" xfId="176"/>
    <cellStyle name="60% - Accent4" xfId="412" builtinId="44" customBuiltin="1"/>
    <cellStyle name="60% - Accent4 2" xfId="177"/>
    <cellStyle name="60% - Accent5" xfId="416" builtinId="48" customBuiltin="1"/>
    <cellStyle name="60% - Accent5 2" xfId="178"/>
    <cellStyle name="60% - Accent6" xfId="420" builtinId="52" customBuiltin="1"/>
    <cellStyle name="60% - Accent6 2" xfId="179"/>
    <cellStyle name="Accent1" xfId="397" builtinId="29" customBuiltin="1"/>
    <cellStyle name="Accent1 2" xfId="180"/>
    <cellStyle name="Accent1 2 2" xfId="457"/>
    <cellStyle name="Accent2" xfId="401" builtinId="33" customBuiltin="1"/>
    <cellStyle name="Accent2 2" xfId="181"/>
    <cellStyle name="Accent3" xfId="405" builtinId="37" customBuiltin="1"/>
    <cellStyle name="Accent3 2" xfId="182"/>
    <cellStyle name="Accent4" xfId="409" builtinId="41" customBuiltin="1"/>
    <cellStyle name="Accent4 2" xfId="183"/>
    <cellStyle name="Accent5" xfId="413" builtinId="45" customBuiltin="1"/>
    <cellStyle name="Accent5 2" xfId="184"/>
    <cellStyle name="Accent6" xfId="417" builtinId="49" customBuiltin="1"/>
    <cellStyle name="Accent6 2" xfId="185"/>
    <cellStyle name="Bad" xfId="387" builtinId="27" customBuiltin="1"/>
    <cellStyle name="Bad 2" xfId="186"/>
    <cellStyle name="Bad 2 2" xfId="214"/>
    <cellStyle name="Calculation" xfId="391" builtinId="22" customBuiltin="1"/>
    <cellStyle name="Calculation 2" xfId="187"/>
    <cellStyle name="Calculation 2 10" xfId="215"/>
    <cellStyle name="Calculation 2 10 2" xfId="344"/>
    <cellStyle name="Calculation 2 10 2 2" xfId="458"/>
    <cellStyle name="Calculation 2 10 3" xfId="459"/>
    <cellStyle name="Calculation 2 11" xfId="216"/>
    <cellStyle name="Calculation 2 11 2" xfId="373"/>
    <cellStyle name="Calculation 2 11 2 2" xfId="460"/>
    <cellStyle name="Calculation 2 11 3" xfId="461"/>
    <cellStyle name="Calculation 2 12" xfId="217"/>
    <cellStyle name="Calculation 2 12 2" xfId="331"/>
    <cellStyle name="Calculation 2 12 2 2" xfId="462"/>
    <cellStyle name="Calculation 2 12 3" xfId="463"/>
    <cellStyle name="Calculation 2 13" xfId="311"/>
    <cellStyle name="Calculation 2 13 2" xfId="464"/>
    <cellStyle name="Calculation 2 14" xfId="465"/>
    <cellStyle name="Calculation 2 2" xfId="218"/>
    <cellStyle name="Calculation 2 2 2" xfId="312"/>
    <cellStyle name="Calculation 2 2 2 2" xfId="466"/>
    <cellStyle name="Calculation 2 2 3" xfId="467"/>
    <cellStyle name="Calculation 2 3" xfId="219"/>
    <cellStyle name="Calculation 2 3 2" xfId="313"/>
    <cellStyle name="Calculation 2 3 2 2" xfId="468"/>
    <cellStyle name="Calculation 2 3 3" xfId="469"/>
    <cellStyle name="Calculation 2 4" xfId="220"/>
    <cellStyle name="Calculation 2 4 2" xfId="339"/>
    <cellStyle name="Calculation 2 4 2 2" xfId="470"/>
    <cellStyle name="Calculation 2 4 3" xfId="471"/>
    <cellStyle name="Calculation 2 5" xfId="221"/>
    <cellStyle name="Calculation 2 5 2" xfId="371"/>
    <cellStyle name="Calculation 2 5 2 2" xfId="472"/>
    <cellStyle name="Calculation 2 5 3" xfId="473"/>
    <cellStyle name="Calculation 2 6" xfId="222"/>
    <cellStyle name="Calculation 2 6 2" xfId="337"/>
    <cellStyle name="Calculation 2 6 2 2" xfId="474"/>
    <cellStyle name="Calculation 2 6 3" xfId="475"/>
    <cellStyle name="Calculation 2 7" xfId="223"/>
    <cellStyle name="Calculation 2 7 2" xfId="372"/>
    <cellStyle name="Calculation 2 7 2 2" xfId="476"/>
    <cellStyle name="Calculation 2 7 3" xfId="477"/>
    <cellStyle name="Calculation 2 8" xfId="224"/>
    <cellStyle name="Calculation 2 8 2" xfId="345"/>
    <cellStyle name="Calculation 2 8 2 2" xfId="478"/>
    <cellStyle name="Calculation 2 8 3" xfId="479"/>
    <cellStyle name="Calculation 2 9" xfId="225"/>
    <cellStyle name="Calculation 2 9 2" xfId="342"/>
    <cellStyle name="Calculation 2 9 2 2" xfId="480"/>
    <cellStyle name="Calculation 2 9 3" xfId="481"/>
    <cellStyle name="Check Cell" xfId="393" builtinId="23" customBuiltin="1"/>
    <cellStyle name="Check Cell 2" xfId="188"/>
    <cellStyle name="Comma" xfId="1" builtinId="3"/>
    <cellStyle name="Comma 2" xfId="161"/>
    <cellStyle name="Comma 2 2" xfId="190"/>
    <cellStyle name="Comma 2 3" xfId="213"/>
    <cellStyle name="Comma 2 3 2" xfId="314"/>
    <cellStyle name="Comma 3" xfId="191"/>
    <cellStyle name="Comma 3 2" xfId="482"/>
    <cellStyle name="Comma 4" xfId="189"/>
    <cellStyle name="Comma 5" xfId="226"/>
    <cellStyle name="Currency 2" xfId="212"/>
    <cellStyle name="Data" xfId="227"/>
    <cellStyle name="Data 2" xfId="356"/>
    <cellStyle name="Data 3" xfId="483"/>
    <cellStyle name="Data Superscript" xfId="228"/>
    <cellStyle name="Data Superscript 2" xfId="357"/>
    <cellStyle name="Data Superscript 3" xfId="484"/>
    <cellStyle name="Data_1-43A" xfId="229"/>
    <cellStyle name="Data-one deci" xfId="230"/>
    <cellStyle name="Data-one deci 2" xfId="358"/>
    <cellStyle name="Data-one deci 3" xfId="485"/>
    <cellStyle name="Explanatory Text" xfId="395" builtinId="53" customBuiltin="1"/>
    <cellStyle name="Explanatory Text 2" xfId="192"/>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Good" xfId="386" builtinId="26" customBuiltin="1"/>
    <cellStyle name="Good 2" xfId="193"/>
    <cellStyle name="Heading 1" xfId="382" builtinId="16" customBuiltin="1"/>
    <cellStyle name="Heading 1 2" xfId="194"/>
    <cellStyle name="Heading 2" xfId="383" builtinId="17" customBuiltin="1"/>
    <cellStyle name="Heading 2 2" xfId="195"/>
    <cellStyle name="Heading 3" xfId="384" builtinId="18" customBuiltin="1"/>
    <cellStyle name="Heading 3 2" xfId="196"/>
    <cellStyle name="Heading 3 2 2" xfId="315"/>
    <cellStyle name="Heading 3 2 2 2" xfId="486"/>
    <cellStyle name="Heading 4" xfId="385" builtinId="19" customBuiltin="1"/>
    <cellStyle name="Heading 4 2" xfId="197"/>
    <cellStyle name="Hed Side" xfId="231"/>
    <cellStyle name="Hed Side 2" xfId="359"/>
    <cellStyle name="Hed Side 3" xfId="487"/>
    <cellStyle name="Hed Side bold" xfId="232"/>
    <cellStyle name="Hed Side bold 2" xfId="488"/>
    <cellStyle name="Hed Side Regular" xfId="233"/>
    <cellStyle name="Hed Side Regular 2" xfId="360"/>
    <cellStyle name="Hed Side Regular 3" xfId="489"/>
    <cellStyle name="Hed Side_1-43A" xfId="234"/>
    <cellStyle name="Hed Top" xfId="235"/>
    <cellStyle name="Hyperlink 2" xfId="211"/>
    <cellStyle name="Hyperlink 2 2" xfId="490"/>
    <cellStyle name="Hyperlink 3" xfId="236"/>
    <cellStyle name="Hyperlink 4" xfId="310"/>
    <cellStyle name="Hyperlink 5" xfId="491"/>
    <cellStyle name="Input" xfId="389" builtinId="20" customBuiltin="1"/>
    <cellStyle name="Input 2" xfId="198"/>
    <cellStyle name="Input 2 10" xfId="237"/>
    <cellStyle name="Input 2 10 2" xfId="346"/>
    <cellStyle name="Input 2 10 2 2" xfId="492"/>
    <cellStyle name="Input 2 10 3" xfId="493"/>
    <cellStyle name="Input 2 11" xfId="238"/>
    <cellStyle name="Input 2 11 2" xfId="341"/>
    <cellStyle name="Input 2 11 2 2" xfId="494"/>
    <cellStyle name="Input 2 11 3" xfId="495"/>
    <cellStyle name="Input 2 12" xfId="239"/>
    <cellStyle name="Input 2 12 2" xfId="380"/>
    <cellStyle name="Input 2 12 2 2" xfId="496"/>
    <cellStyle name="Input 2 12 3" xfId="497"/>
    <cellStyle name="Input 2 13" xfId="316"/>
    <cellStyle name="Input 2 13 2" xfId="498"/>
    <cellStyle name="Input 2 14" xfId="499"/>
    <cellStyle name="Input 2 2" xfId="240"/>
    <cellStyle name="Input 2 2 2" xfId="317"/>
    <cellStyle name="Input 2 2 2 2" xfId="500"/>
    <cellStyle name="Input 2 2 3" xfId="501"/>
    <cellStyle name="Input 2 3" xfId="241"/>
    <cellStyle name="Input 2 3 2" xfId="318"/>
    <cellStyle name="Input 2 3 2 2" xfId="502"/>
    <cellStyle name="Input 2 3 3" xfId="503"/>
    <cellStyle name="Input 2 4" xfId="242"/>
    <cellStyle name="Input 2 4 2" xfId="347"/>
    <cellStyle name="Input 2 4 2 2" xfId="504"/>
    <cellStyle name="Input 2 4 3" xfId="505"/>
    <cellStyle name="Input 2 5" xfId="243"/>
    <cellStyle name="Input 2 5 2" xfId="333"/>
    <cellStyle name="Input 2 5 2 2" xfId="506"/>
    <cellStyle name="Input 2 5 3" xfId="507"/>
    <cellStyle name="Input 2 6" xfId="244"/>
    <cellStyle name="Input 2 6 2" xfId="352"/>
    <cellStyle name="Input 2 6 2 2" xfId="508"/>
    <cellStyle name="Input 2 6 3" xfId="509"/>
    <cellStyle name="Input 2 7" xfId="245"/>
    <cellStyle name="Input 2 7 2" xfId="330"/>
    <cellStyle name="Input 2 7 2 2" xfId="510"/>
    <cellStyle name="Input 2 7 3" xfId="511"/>
    <cellStyle name="Input 2 8" xfId="246"/>
    <cellStyle name="Input 2 8 2" xfId="343"/>
    <cellStyle name="Input 2 8 2 2" xfId="512"/>
    <cellStyle name="Input 2 8 3" xfId="513"/>
    <cellStyle name="Input 2 9" xfId="247"/>
    <cellStyle name="Input 2 9 2" xfId="375"/>
    <cellStyle name="Input 2 9 2 2" xfId="514"/>
    <cellStyle name="Input 2 9 3" xfId="515"/>
    <cellStyle name="Linked Cell" xfId="392" builtinId="24" customBuiltin="1"/>
    <cellStyle name="Linked Cell 2" xfId="199"/>
    <cellStyle name="Neutral" xfId="388" builtinId="28" customBuiltin="1"/>
    <cellStyle name="Neutral 2" xfId="200"/>
    <cellStyle name="Nor_x0019_·l_Industrial Vacancy Oxnard" xfId="248"/>
    <cellStyle name="Normal" xfId="0" builtinId="0"/>
    <cellStyle name="Normal 10" xfId="249"/>
    <cellStyle name="Normal 10 2" xfId="516"/>
    <cellStyle name="Normal 11" xfId="517"/>
    <cellStyle name="Normal 12" xfId="518"/>
    <cellStyle name="Normal 2" xfId="3"/>
    <cellStyle name="Normal 2 2" xfId="202"/>
    <cellStyle name="Normal 2 3" xfId="201"/>
    <cellStyle name="Normal 3" xfId="203"/>
    <cellStyle name="Normal 3 2" xfId="519"/>
    <cellStyle name="Normal 3 2 2" xfId="520"/>
    <cellStyle name="Normal 3 2 3" xfId="521"/>
    <cellStyle name="Normal 3 3" xfId="250"/>
    <cellStyle name="Normal 4" xfId="251"/>
    <cellStyle name="Normal 4 2" xfId="522"/>
    <cellStyle name="Normal 4 3" xfId="523"/>
    <cellStyle name="Normal 4 4" xfId="524"/>
    <cellStyle name="Normal 4 5" xfId="525"/>
    <cellStyle name="Normal 5" xfId="252"/>
    <cellStyle name="Normal 5 2" xfId="526"/>
    <cellStyle name="Normal 5 3" xfId="527"/>
    <cellStyle name="Normal 6" xfId="253"/>
    <cellStyle name="Normal 6 2" xfId="528"/>
    <cellStyle name="Normal 7" xfId="254"/>
    <cellStyle name="Normal 7 2" xfId="529"/>
    <cellStyle name="Normal 8" xfId="255"/>
    <cellStyle name="Normal 8 2" xfId="530"/>
    <cellStyle name="Normal 9" xfId="256"/>
    <cellStyle name="Note 2" xfId="204"/>
    <cellStyle name="Note 2 10" xfId="257"/>
    <cellStyle name="Note 2 10 2" xfId="376"/>
    <cellStyle name="Note 2 10 2 2" xfId="531"/>
    <cellStyle name="Note 2 10 3" xfId="532"/>
    <cellStyle name="Note 2 11" xfId="258"/>
    <cellStyle name="Note 2 11 2" xfId="349"/>
    <cellStyle name="Note 2 11 2 2" xfId="533"/>
    <cellStyle name="Note 2 11 3" xfId="534"/>
    <cellStyle name="Note 2 12" xfId="259"/>
    <cellStyle name="Note 2 12 2" xfId="355"/>
    <cellStyle name="Note 2 12 2 2" xfId="535"/>
    <cellStyle name="Note 2 12 3" xfId="536"/>
    <cellStyle name="Note 2 13" xfId="319"/>
    <cellStyle name="Note 2 13 2" xfId="537"/>
    <cellStyle name="Note 2 14" xfId="538"/>
    <cellStyle name="Note 2 15" xfId="539"/>
    <cellStyle name="Note 2 2" xfId="260"/>
    <cellStyle name="Note 2 2 2" xfId="320"/>
    <cellStyle name="Note 2 2 2 2" xfId="540"/>
    <cellStyle name="Note 2 2 3" xfId="541"/>
    <cellStyle name="Note 2 3" xfId="261"/>
    <cellStyle name="Note 2 3 2" xfId="321"/>
    <cellStyle name="Note 2 3 2 2" xfId="542"/>
    <cellStyle name="Note 2 3 3" xfId="543"/>
    <cellStyle name="Note 2 4" xfId="262"/>
    <cellStyle name="Note 2 4 2" xfId="350"/>
    <cellStyle name="Note 2 4 2 2" xfId="544"/>
    <cellStyle name="Note 2 4 3" xfId="545"/>
    <cellStyle name="Note 2 5" xfId="263"/>
    <cellStyle name="Note 2 5 2" xfId="367"/>
    <cellStyle name="Note 2 5 2 2" xfId="546"/>
    <cellStyle name="Note 2 5 3" xfId="547"/>
    <cellStyle name="Note 2 6" xfId="264"/>
    <cellStyle name="Note 2 6 2" xfId="370"/>
    <cellStyle name="Note 2 6 2 2" xfId="548"/>
    <cellStyle name="Note 2 6 3" xfId="549"/>
    <cellStyle name="Note 2 7" xfId="265"/>
    <cellStyle name="Note 2 7 2" xfId="368"/>
    <cellStyle name="Note 2 7 2 2" xfId="550"/>
    <cellStyle name="Note 2 7 3" xfId="551"/>
    <cellStyle name="Note 2 8" xfId="266"/>
    <cellStyle name="Note 2 8 2" xfId="378"/>
    <cellStyle name="Note 2 8 2 2" xfId="552"/>
    <cellStyle name="Note 2 8 3" xfId="553"/>
    <cellStyle name="Note 2 9" xfId="267"/>
    <cellStyle name="Note 2 9 2" xfId="377"/>
    <cellStyle name="Note 2 9 2 2" xfId="554"/>
    <cellStyle name="Note 2 9 3" xfId="555"/>
    <cellStyle name="Note 3" xfId="556"/>
    <cellStyle name="Note 4" xfId="557"/>
    <cellStyle name="Note 5" xfId="558"/>
    <cellStyle name="Output" xfId="390" builtinId="21" customBuiltin="1"/>
    <cellStyle name="Output 2" xfId="205"/>
    <cellStyle name="Output 2 10" xfId="268"/>
    <cellStyle name="Output 2 10 2" xfId="329"/>
    <cellStyle name="Output 2 10 2 2" xfId="559"/>
    <cellStyle name="Output 2 10 3" xfId="560"/>
    <cellStyle name="Output 2 11" xfId="269"/>
    <cellStyle name="Output 2 11 2" xfId="379"/>
    <cellStyle name="Output 2 11 2 2" xfId="561"/>
    <cellStyle name="Output 2 11 3" xfId="562"/>
    <cellStyle name="Output 2 12" xfId="270"/>
    <cellStyle name="Output 2 12 2" xfId="369"/>
    <cellStyle name="Output 2 12 2 2" xfId="563"/>
    <cellStyle name="Output 2 12 3" xfId="564"/>
    <cellStyle name="Output 2 13" xfId="322"/>
    <cellStyle name="Output 2 13 2" xfId="565"/>
    <cellStyle name="Output 2 14" xfId="566"/>
    <cellStyle name="Output 2 2" xfId="271"/>
    <cellStyle name="Output 2 2 2" xfId="323"/>
    <cellStyle name="Output 2 2 2 2" xfId="567"/>
    <cellStyle name="Output 2 2 3" xfId="568"/>
    <cellStyle name="Output 2 3" xfId="272"/>
    <cellStyle name="Output 2 3 2" xfId="324"/>
    <cellStyle name="Output 2 3 2 2" xfId="569"/>
    <cellStyle name="Output 2 3 3" xfId="570"/>
    <cellStyle name="Output 2 4" xfId="273"/>
    <cellStyle name="Output 2 4 2" xfId="351"/>
    <cellStyle name="Output 2 4 2 2" xfId="571"/>
    <cellStyle name="Output 2 4 3" xfId="572"/>
    <cellStyle name="Output 2 5" xfId="274"/>
    <cellStyle name="Output 2 5 2" xfId="366"/>
    <cellStyle name="Output 2 5 2 2" xfId="573"/>
    <cellStyle name="Output 2 5 3" xfId="574"/>
    <cellStyle name="Output 2 6" xfId="275"/>
    <cellStyle name="Output 2 6 2" xfId="332"/>
    <cellStyle name="Output 2 6 2 2" xfId="575"/>
    <cellStyle name="Output 2 6 3" xfId="576"/>
    <cellStyle name="Output 2 7" xfId="276"/>
    <cellStyle name="Output 2 7 2" xfId="336"/>
    <cellStyle name="Output 2 7 2 2" xfId="577"/>
    <cellStyle name="Output 2 7 3" xfId="578"/>
    <cellStyle name="Output 2 8" xfId="277"/>
    <cellStyle name="Output 2 8 2" xfId="353"/>
    <cellStyle name="Output 2 8 2 2" xfId="579"/>
    <cellStyle name="Output 2 8 3" xfId="580"/>
    <cellStyle name="Output 2 9" xfId="278"/>
    <cellStyle name="Output 2 9 2" xfId="364"/>
    <cellStyle name="Output 2 9 2 2" xfId="581"/>
    <cellStyle name="Output 2 9 3" xfId="582"/>
    <cellStyle name="Percent 2" xfId="2"/>
    <cellStyle name="Percent 2 2" xfId="207"/>
    <cellStyle name="Percent 3" xfId="206"/>
    <cellStyle name="Percent 4" xfId="279"/>
    <cellStyle name="Source Hed" xfId="280"/>
    <cellStyle name="Source Superscript" xfId="281"/>
    <cellStyle name="Source Text" xfId="282"/>
    <cellStyle name="Superscript" xfId="283"/>
    <cellStyle name="Superscript 2" xfId="361"/>
    <cellStyle name="Superscript 3" xfId="583"/>
    <cellStyle name="Superscript- regular" xfId="284"/>
    <cellStyle name="Superscript- regular 2" xfId="362"/>
    <cellStyle name="Superscript- regular 3" xfId="584"/>
    <cellStyle name="Superscript_1-43A" xfId="285"/>
    <cellStyle name="Table Data" xfId="286"/>
    <cellStyle name="Table Head Top" xfId="287"/>
    <cellStyle name="Table Hed Side" xfId="288"/>
    <cellStyle name="Table Title" xfId="289"/>
    <cellStyle name="Title" xfId="381" builtinId="15" customBuiltin="1"/>
    <cellStyle name="Title 2" xfId="208"/>
    <cellStyle name="Title Text" xfId="290"/>
    <cellStyle name="Title Text 1" xfId="291"/>
    <cellStyle name="Title Text 2" xfId="292"/>
    <cellStyle name="Title-1" xfId="293"/>
    <cellStyle name="Title-2" xfId="294"/>
    <cellStyle name="Title-3" xfId="295"/>
    <cellStyle name="Total" xfId="396" builtinId="25" customBuiltin="1"/>
    <cellStyle name="Total 2" xfId="209"/>
    <cellStyle name="Total 2 10" xfId="296"/>
    <cellStyle name="Total 2 10 2" xfId="328"/>
    <cellStyle name="Total 2 10 2 2" xfId="585"/>
    <cellStyle name="Total 2 10 3" xfId="586"/>
    <cellStyle name="Total 2 11" xfId="297"/>
    <cellStyle name="Total 2 11 2" xfId="348"/>
    <cellStyle name="Total 2 11 2 2" xfId="587"/>
    <cellStyle name="Total 2 11 3" xfId="588"/>
    <cellStyle name="Total 2 12" xfId="298"/>
    <cellStyle name="Total 2 12 2" xfId="338"/>
    <cellStyle name="Total 2 12 2 2" xfId="589"/>
    <cellStyle name="Total 2 12 3" xfId="590"/>
    <cellStyle name="Total 2 13" xfId="325"/>
    <cellStyle name="Total 2 13 2" xfId="591"/>
    <cellStyle name="Total 2 14" xfId="592"/>
    <cellStyle name="Total 2 2" xfId="299"/>
    <cellStyle name="Total 2 2 2" xfId="326"/>
    <cellStyle name="Total 2 2 2 2" xfId="593"/>
    <cellStyle name="Total 2 2 3" xfId="594"/>
    <cellStyle name="Total 2 3" xfId="300"/>
    <cellStyle name="Total 2 3 2" xfId="327"/>
    <cellStyle name="Total 2 3 2 2" xfId="595"/>
    <cellStyle name="Total 2 3 3" xfId="596"/>
    <cellStyle name="Total 2 4" xfId="301"/>
    <cellStyle name="Total 2 4 2" xfId="354"/>
    <cellStyle name="Total 2 4 2 2" xfId="597"/>
    <cellStyle name="Total 2 4 3" xfId="598"/>
    <cellStyle name="Total 2 5" xfId="302"/>
    <cellStyle name="Total 2 5 2" xfId="335"/>
    <cellStyle name="Total 2 5 2 2" xfId="599"/>
    <cellStyle name="Total 2 5 3" xfId="600"/>
    <cellStyle name="Total 2 6" xfId="303"/>
    <cellStyle name="Total 2 6 2" xfId="365"/>
    <cellStyle name="Total 2 6 2 2" xfId="601"/>
    <cellStyle name="Total 2 6 3" xfId="602"/>
    <cellStyle name="Total 2 7" xfId="304"/>
    <cellStyle name="Total 2 7 2" xfId="340"/>
    <cellStyle name="Total 2 7 2 2" xfId="603"/>
    <cellStyle name="Total 2 7 3" xfId="604"/>
    <cellStyle name="Total 2 8" xfId="305"/>
    <cellStyle name="Total 2 8 2" xfId="334"/>
    <cellStyle name="Total 2 8 2 2" xfId="605"/>
    <cellStyle name="Total 2 8 3" xfId="606"/>
    <cellStyle name="Total 2 9" xfId="306"/>
    <cellStyle name="Total 2 9 2" xfId="374"/>
    <cellStyle name="Total 2 9 2 2" xfId="607"/>
    <cellStyle name="Total 2 9 3" xfId="608"/>
    <cellStyle name="Warning Text" xfId="394" builtinId="11" customBuiltin="1"/>
    <cellStyle name="Warning Text 2" xfId="210"/>
    <cellStyle name="Wrap" xfId="307"/>
    <cellStyle name="Wrap 2" xfId="363"/>
    <cellStyle name="Wrap 3" xfId="609"/>
    <cellStyle name="Wrap Bold" xfId="308"/>
    <cellStyle name="Wrap Bold 2" xfId="610"/>
    <cellStyle name="Wrap Title" xfId="309"/>
  </cellStyles>
  <dxfs count="0"/>
  <tableStyles count="1" defaultTableStyle="TableStyleMedium9" defaultPivotStyle="PivotStyleLight16">
    <tableStyle name="MySqlDefault" pivot="0" table="0" count="0"/>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857250</xdr:colOff>
      <xdr:row>1</xdr:row>
      <xdr:rowOff>317500</xdr:rowOff>
    </xdr:to>
    <xdr:sp macro="" textlink="">
      <xdr:nvSpPr>
        <xdr:cNvPr id="2" name="TextBox 1"/>
        <xdr:cNvSpPr txBox="1"/>
      </xdr:nvSpPr>
      <xdr:spPr>
        <a:xfrm>
          <a:off x="0" y="0"/>
          <a:ext cx="6619875" cy="50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SCORING OF </a:t>
          </a:r>
          <a:r>
            <a:rPr lang="en-US" sz="1400" b="1" baseline="0"/>
            <a:t>MEASURES INCLUDED IN THE RICAPS MENU OF MEASURES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1</xdr:row>
      <xdr:rowOff>76200</xdr:rowOff>
    </xdr:from>
    <xdr:to>
      <xdr:col>2</xdr:col>
      <xdr:colOff>3124199</xdr:colOff>
      <xdr:row>4</xdr:row>
      <xdr:rowOff>38100</xdr:rowOff>
    </xdr:to>
    <xdr:sp macro="" textlink="">
      <xdr:nvSpPr>
        <xdr:cNvPr id="2" name="TextBox 1"/>
        <xdr:cNvSpPr txBox="1"/>
      </xdr:nvSpPr>
      <xdr:spPr>
        <a:xfrm>
          <a:off x="342900" y="254000"/>
          <a:ext cx="9512299"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WEIGHTING OF THE</a:t>
          </a:r>
          <a:r>
            <a:rPr lang="en-US" sz="1400" b="1" baseline="0"/>
            <a:t> BENEFIT-COST MEASURES INCLUDED IN THE </a:t>
          </a:r>
          <a:r>
            <a:rPr lang="en-US" sz="1400" b="1" baseline="0">
              <a:solidFill>
                <a:schemeClr val="dk1"/>
              </a:solidFill>
              <a:latin typeface="+mn-lt"/>
              <a:ea typeface="+mn-ea"/>
              <a:cs typeface="+mn-cs"/>
            </a:rPr>
            <a:t>RICAPS MENU OF MEASURES</a:t>
          </a:r>
        </a:p>
        <a:p>
          <a:endParaRPr lang="en-US" sz="1400" b="1" baseline="0">
            <a:solidFill>
              <a:schemeClr val="dk1"/>
            </a:solidFill>
            <a:latin typeface="+mn-lt"/>
            <a:ea typeface="+mn-ea"/>
            <a:cs typeface="+mn-cs"/>
          </a:endParaRPr>
        </a:p>
      </xdr:txBody>
    </xdr:sp>
    <xdr:clientData/>
  </xdr:twoCellAnchor>
  <xdr:twoCellAnchor>
    <xdr:from>
      <xdr:col>0</xdr:col>
      <xdr:colOff>0</xdr:colOff>
      <xdr:row>4</xdr:row>
      <xdr:rowOff>63500</xdr:rowOff>
    </xdr:from>
    <xdr:to>
      <xdr:col>3</xdr:col>
      <xdr:colOff>12701</xdr:colOff>
      <xdr:row>9</xdr:row>
      <xdr:rowOff>25399</xdr:rowOff>
    </xdr:to>
    <xdr:sp macro="" textlink="">
      <xdr:nvSpPr>
        <xdr:cNvPr id="3" name="TextBox 2"/>
        <xdr:cNvSpPr txBox="1"/>
      </xdr:nvSpPr>
      <xdr:spPr>
        <a:xfrm>
          <a:off x="323851" y="774700"/>
          <a:ext cx="9544050" cy="850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t>Instructions: </a:t>
          </a:r>
          <a:r>
            <a:rPr lang="en-US" sz="1200" b="0"/>
            <a:t> Use this worksheet to modify</a:t>
          </a:r>
          <a:r>
            <a:rPr lang="en-US" sz="1200" b="0" baseline="0"/>
            <a:t> the weighting of different factors within each category for scoring, by entering new percentages within each category.  This will automatically update the scoring on the "Summary of Analysis" worksheet, and associated measure worksheets.</a:t>
          </a:r>
        </a:p>
        <a:p>
          <a:r>
            <a:rPr lang="en-US" sz="1200" b="0" baseline="0"/>
            <a:t>Note: Entering 0 into a weighting square eliminates the factor. Be sure the percentages sum to 100% at the bottom of the table for each category.</a:t>
          </a:r>
        </a:p>
        <a:p>
          <a:endParaRPr lang="en-US" sz="1200" b="0" baseline="0"/>
        </a:p>
        <a:p>
          <a:endParaRPr lang="en-US" sz="1200" b="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19050</xdr:colOff>
      <xdr:row>2</xdr:row>
      <xdr:rowOff>152400</xdr:rowOff>
    </xdr:to>
    <xdr:sp macro="" textlink="">
      <xdr:nvSpPr>
        <xdr:cNvPr id="2" name="TextBox 1"/>
        <xdr:cNvSpPr txBox="1"/>
      </xdr:nvSpPr>
      <xdr:spPr>
        <a:xfrm>
          <a:off x="0" y="0"/>
          <a:ext cx="733425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TIMELINE FOR THE THE</a:t>
          </a:r>
          <a:r>
            <a:rPr lang="en-US" sz="1400" b="1" baseline="0"/>
            <a:t> BENEFIT-COST MEASURES INCLUDED IN THE </a:t>
          </a:r>
          <a:r>
            <a:rPr lang="en-US" sz="1400" b="1" baseline="0">
              <a:solidFill>
                <a:schemeClr val="dk1"/>
              </a:solidFill>
              <a:latin typeface="+mn-lt"/>
              <a:ea typeface="+mn-ea"/>
              <a:cs typeface="+mn-cs"/>
            </a:rPr>
            <a:t>RICAPS MENU OF MEASURES</a:t>
          </a:r>
        </a:p>
        <a:p>
          <a:endParaRPr lang="en-US" sz="1400" b="1" baseline="0">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5</xdr:col>
      <xdr:colOff>417273</xdr:colOff>
      <xdr:row>2</xdr:row>
      <xdr:rowOff>118241</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9505293" cy="470666"/>
        </a:xfrm>
        <a:prstGeom prst="rect">
          <a:avLst/>
        </a:prstGeom>
        <a:noFill/>
        <a:ln>
          <a:noFill/>
        </a:ln>
      </xdr:spPr>
    </xdr:pic>
    <xdr:clientData/>
  </xdr:twoCellAnchor>
  <xdr:twoCellAnchor editAs="oneCell">
    <xdr:from>
      <xdr:col>4</xdr:col>
      <xdr:colOff>777955</xdr:colOff>
      <xdr:row>2</xdr:row>
      <xdr:rowOff>198296</xdr:rowOff>
    </xdr:from>
    <xdr:to>
      <xdr:col>5</xdr:col>
      <xdr:colOff>240756</xdr:colOff>
      <xdr:row>3</xdr:row>
      <xdr:rowOff>175885</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45555" y="579296"/>
          <a:ext cx="1250187" cy="244289"/>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E46"/>
  <sheetViews>
    <sheetView workbookViewId="0">
      <selection activeCell="F19" sqref="F19"/>
    </sheetView>
  </sheetViews>
  <sheetFormatPr defaultColWidth="11.42578125" defaultRowHeight="15"/>
  <cols>
    <col min="1" max="1" width="20.7109375" bestFit="1" customWidth="1"/>
    <col min="2" max="3" width="11.42578125" style="34"/>
    <col min="4" max="4" width="46.85546875" customWidth="1"/>
    <col min="5" max="5" width="13.140625" customWidth="1"/>
  </cols>
  <sheetData>
    <row r="2" spans="1:5" ht="57" customHeight="1" thickBot="1"/>
    <row r="3" spans="1:5" ht="15.75">
      <c r="A3" s="85" t="s">
        <v>35</v>
      </c>
      <c r="B3" s="86" t="s">
        <v>36</v>
      </c>
      <c r="C3" s="86" t="s">
        <v>90</v>
      </c>
      <c r="D3" s="86" t="s">
        <v>12</v>
      </c>
      <c r="E3" s="87" t="s">
        <v>82</v>
      </c>
    </row>
    <row r="4" spans="1:5">
      <c r="A4" s="32" t="s">
        <v>23</v>
      </c>
      <c r="B4" s="17" t="s">
        <v>74</v>
      </c>
      <c r="C4" s="17" t="e">
        <f>#REF!</f>
        <v>#REF!</v>
      </c>
      <c r="D4" s="4" t="s">
        <v>22</v>
      </c>
      <c r="E4" s="33" t="e">
        <f>IF(C4="yes",#REF!,0)</f>
        <v>#REF!</v>
      </c>
    </row>
    <row r="5" spans="1:5">
      <c r="A5" s="32" t="s">
        <v>23</v>
      </c>
      <c r="B5" s="17" t="s">
        <v>75</v>
      </c>
      <c r="C5" s="17" t="e">
        <f>#REF!</f>
        <v>#REF!</v>
      </c>
      <c r="D5" s="4" t="s">
        <v>76</v>
      </c>
      <c r="E5" s="33" t="e">
        <f>IF(C5="yes",#REF!,0)</f>
        <v>#REF!</v>
      </c>
    </row>
    <row r="6" spans="1:5">
      <c r="A6" s="19" t="s">
        <v>77</v>
      </c>
      <c r="B6" s="35" t="s">
        <v>37</v>
      </c>
      <c r="C6" s="35" t="e">
        <f>#REF!</f>
        <v>#REF!</v>
      </c>
      <c r="D6" s="5" t="s">
        <v>17</v>
      </c>
      <c r="E6" s="20" t="e">
        <f>IF(C6="yes",#REF!,0)</f>
        <v>#REF!</v>
      </c>
    </row>
    <row r="7" spans="1:5">
      <c r="A7" s="19" t="s">
        <v>77</v>
      </c>
      <c r="B7" s="35" t="s">
        <v>38</v>
      </c>
      <c r="C7" s="35" t="e">
        <f>#REF!</f>
        <v>#REF!</v>
      </c>
      <c r="D7" s="5" t="s">
        <v>18</v>
      </c>
      <c r="E7" s="20" t="e">
        <f>IF(C7="yes",#REF!,0)</f>
        <v>#REF!</v>
      </c>
    </row>
    <row r="8" spans="1:5">
      <c r="A8" s="19" t="s">
        <v>77</v>
      </c>
      <c r="B8" s="35" t="s">
        <v>39</v>
      </c>
      <c r="C8" s="35" t="e">
        <f>#REF!</f>
        <v>#REF!</v>
      </c>
      <c r="D8" s="5" t="s">
        <v>19</v>
      </c>
      <c r="E8" s="20" t="e">
        <f>IF(C8="yes",#REF!,0)</f>
        <v>#REF!</v>
      </c>
    </row>
    <row r="9" spans="1:5" ht="39.75" customHeight="1">
      <c r="A9" s="19" t="s">
        <v>77</v>
      </c>
      <c r="B9" s="35" t="s">
        <v>40</v>
      </c>
      <c r="C9" s="35" t="e">
        <f>#REF!</f>
        <v>#REF!</v>
      </c>
      <c r="D9" s="5" t="e">
        <f>#REF!</f>
        <v>#REF!</v>
      </c>
      <c r="E9" s="20" t="e">
        <f>IF(C9="yes",#REF!,0)</f>
        <v>#REF!</v>
      </c>
    </row>
    <row r="10" spans="1:5" ht="24" customHeight="1">
      <c r="A10" s="19" t="s">
        <v>77</v>
      </c>
      <c r="B10" s="35" t="s">
        <v>41</v>
      </c>
      <c r="C10" s="35" t="e">
        <f>#REF!</f>
        <v>#REF!</v>
      </c>
      <c r="D10" s="5" t="e">
        <f>#REF!</f>
        <v>#REF!</v>
      </c>
      <c r="E10" s="20" t="e">
        <f>IF(C10="yes",#REF!,0)</f>
        <v>#REF!</v>
      </c>
    </row>
    <row r="11" spans="1:5">
      <c r="A11" s="19" t="s">
        <v>77</v>
      </c>
      <c r="B11" s="35" t="s">
        <v>42</v>
      </c>
      <c r="C11" s="35" t="e">
        <f>#REF!</f>
        <v>#REF!</v>
      </c>
      <c r="D11" s="5" t="e">
        <f>#REF!</f>
        <v>#REF!</v>
      </c>
      <c r="E11" s="20" t="e">
        <f>IF(C11="yes",#REF!,0)</f>
        <v>#REF!</v>
      </c>
    </row>
    <row r="12" spans="1:5">
      <c r="A12" s="19" t="s">
        <v>77</v>
      </c>
      <c r="B12" s="35" t="s">
        <v>43</v>
      </c>
      <c r="C12" s="35" t="e">
        <f>#REF!</f>
        <v>#REF!</v>
      </c>
      <c r="D12" s="5" t="e">
        <f>#REF!</f>
        <v>#REF!</v>
      </c>
      <c r="E12" s="20" t="e">
        <f>IF(C12="yes",#REF!,0)</f>
        <v>#REF!</v>
      </c>
    </row>
    <row r="13" spans="1:5">
      <c r="A13" s="19" t="s">
        <v>77</v>
      </c>
      <c r="B13" s="90" t="s">
        <v>44</v>
      </c>
      <c r="C13" s="35" t="e">
        <f>#REF!</f>
        <v>#REF!</v>
      </c>
      <c r="D13" s="5" t="e">
        <f>#REF!</f>
        <v>#REF!</v>
      </c>
      <c r="E13" s="20" t="e">
        <f>IF(C13="yes",#REF!,0)</f>
        <v>#REF!</v>
      </c>
    </row>
    <row r="14" spans="1:5" s="88" customFormat="1">
      <c r="A14" s="19" t="s">
        <v>77</v>
      </c>
      <c r="B14" s="35" t="s">
        <v>102</v>
      </c>
      <c r="C14" s="35" t="e">
        <f>#REF!</f>
        <v>#REF!</v>
      </c>
      <c r="D14" s="5" t="e">
        <f>#REF!</f>
        <v>#REF!</v>
      </c>
      <c r="E14" s="20" t="e">
        <f>#REF!</f>
        <v>#REF!</v>
      </c>
    </row>
    <row r="15" spans="1:5" s="88" customFormat="1" ht="30.75" customHeight="1">
      <c r="A15" s="19" t="s">
        <v>77</v>
      </c>
      <c r="B15" s="35" t="s">
        <v>103</v>
      </c>
      <c r="C15" s="35" t="e">
        <f>#REF!</f>
        <v>#REF!</v>
      </c>
      <c r="D15" s="5" t="e">
        <f>#REF!</f>
        <v>#REF!</v>
      </c>
      <c r="E15" s="91" t="e">
        <f>#REF!</f>
        <v>#REF!</v>
      </c>
    </row>
    <row r="16" spans="1:5" s="88" customFormat="1">
      <c r="A16" s="19" t="s">
        <v>77</v>
      </c>
      <c r="B16" s="35" t="s">
        <v>104</v>
      </c>
      <c r="C16" s="35" t="e">
        <f>#REF!</f>
        <v>#REF!</v>
      </c>
      <c r="D16" s="5" t="e">
        <f>#REF!</f>
        <v>#REF!</v>
      </c>
      <c r="E16" s="91" t="e">
        <f>#REF!</f>
        <v>#REF!</v>
      </c>
    </row>
    <row r="17" spans="1:5" s="96" customFormat="1">
      <c r="A17" s="19" t="s">
        <v>77</v>
      </c>
      <c r="B17" s="35" t="s">
        <v>107</v>
      </c>
      <c r="C17" s="35" t="e">
        <f>#REF!</f>
        <v>#REF!</v>
      </c>
      <c r="D17" s="5" t="e">
        <f>#REF!</f>
        <v>#REF!</v>
      </c>
      <c r="E17" s="91" t="e">
        <f>#REF!</f>
        <v>#REF!</v>
      </c>
    </row>
    <row r="18" spans="1:5" s="96" customFormat="1">
      <c r="A18" s="19" t="s">
        <v>77</v>
      </c>
      <c r="B18" s="35" t="s">
        <v>108</v>
      </c>
      <c r="C18" s="35" t="e">
        <f>#REF!</f>
        <v>#REF!</v>
      </c>
      <c r="D18" s="5" t="e">
        <f>#REF!</f>
        <v>#REF!</v>
      </c>
      <c r="E18" s="20" t="e">
        <f>#REF!</f>
        <v>#REF!</v>
      </c>
    </row>
    <row r="19" spans="1:5" s="96" customFormat="1">
      <c r="A19" s="19" t="s">
        <v>77</v>
      </c>
      <c r="B19" s="35" t="s">
        <v>109</v>
      </c>
      <c r="C19" s="35" t="e">
        <f>#REF!</f>
        <v>#REF!</v>
      </c>
      <c r="D19" s="5" t="e">
        <f>#REF!</f>
        <v>#REF!</v>
      </c>
      <c r="E19" s="20" t="s">
        <v>24</v>
      </c>
    </row>
    <row r="20" spans="1:5">
      <c r="A20" s="21" t="s">
        <v>78</v>
      </c>
      <c r="B20" s="36" t="s">
        <v>45</v>
      </c>
      <c r="C20" s="36" t="e">
        <f>#REF!</f>
        <v>#REF!</v>
      </c>
      <c r="D20" s="6" t="e">
        <f>#REF!</f>
        <v>#REF!</v>
      </c>
      <c r="E20" s="22" t="e">
        <f>IF(C20="yes",#REF!,0)</f>
        <v>#REF!</v>
      </c>
    </row>
    <row r="21" spans="1:5">
      <c r="A21" s="21" t="s">
        <v>78</v>
      </c>
      <c r="B21" s="36" t="s">
        <v>46</v>
      </c>
      <c r="C21" s="36" t="e">
        <f>#REF!</f>
        <v>#REF!</v>
      </c>
      <c r="D21" s="6" t="e">
        <f>#REF!</f>
        <v>#REF!</v>
      </c>
      <c r="E21" s="22" t="e">
        <f>IF(C21="yes",#REF!,0)</f>
        <v>#REF!</v>
      </c>
    </row>
    <row r="22" spans="1:5">
      <c r="A22" s="21" t="s">
        <v>78</v>
      </c>
      <c r="B22" s="36" t="s">
        <v>47</v>
      </c>
      <c r="C22" s="36" t="e">
        <f>#REF!</f>
        <v>#REF!</v>
      </c>
      <c r="D22" s="6" t="e">
        <f>#REF!</f>
        <v>#REF!</v>
      </c>
      <c r="E22" s="22" t="e">
        <f>IF(C22="yes",#REF!,0)</f>
        <v>#REF!</v>
      </c>
    </row>
    <row r="23" spans="1:5">
      <c r="A23" s="21" t="s">
        <v>78</v>
      </c>
      <c r="B23" s="36" t="s">
        <v>48</v>
      </c>
      <c r="C23" s="36" t="e">
        <f>#REF!</f>
        <v>#REF!</v>
      </c>
      <c r="D23" s="6" t="e">
        <f>#REF!</f>
        <v>#REF!</v>
      </c>
      <c r="E23" s="22" t="e">
        <f>IF(C23="yes",#REF!,0)</f>
        <v>#REF!</v>
      </c>
    </row>
    <row r="24" spans="1:5">
      <c r="A24" s="21" t="s">
        <v>78</v>
      </c>
      <c r="B24" s="36" t="s">
        <v>49</v>
      </c>
      <c r="C24" s="36" t="e">
        <f>#REF!</f>
        <v>#REF!</v>
      </c>
      <c r="D24" s="6" t="e">
        <f>#REF!</f>
        <v>#REF!</v>
      </c>
      <c r="E24" s="22" t="e">
        <f>IF(C24="yes",#REF!,0)</f>
        <v>#REF!</v>
      </c>
    </row>
    <row r="25" spans="1:5">
      <c r="A25" s="21" t="s">
        <v>78</v>
      </c>
      <c r="B25" s="36" t="s">
        <v>50</v>
      </c>
      <c r="C25" s="36" t="e">
        <f>#REF!</f>
        <v>#REF!</v>
      </c>
      <c r="D25" s="6" t="e">
        <f>#REF!</f>
        <v>#REF!</v>
      </c>
      <c r="E25" s="22" t="e">
        <f>IF(C25="yes",#REF!,0)</f>
        <v>#REF!</v>
      </c>
    </row>
    <row r="26" spans="1:5">
      <c r="A26" s="21" t="s">
        <v>78</v>
      </c>
      <c r="B26" s="7" t="s">
        <v>51</v>
      </c>
      <c r="C26" s="36" t="e">
        <f>#REF!</f>
        <v>#REF!</v>
      </c>
      <c r="D26" s="6" t="e">
        <f>#REF!</f>
        <v>#REF!</v>
      </c>
      <c r="E26" s="22" t="e">
        <f>IF(C26="yes",#REF!,0)</f>
        <v>#REF!</v>
      </c>
    </row>
    <row r="27" spans="1:5">
      <c r="A27" s="30" t="s">
        <v>21</v>
      </c>
      <c r="B27" s="38" t="s">
        <v>72</v>
      </c>
      <c r="C27" s="38" t="e">
        <f>#REF!</f>
        <v>#REF!</v>
      </c>
      <c r="D27" s="16" t="e">
        <f>#REF!</f>
        <v>#REF!</v>
      </c>
      <c r="E27" s="31" t="e">
        <f>IF(C27="yes",#REF!,0)</f>
        <v>#REF!</v>
      </c>
    </row>
    <row r="28" spans="1:5">
      <c r="A28" s="30" t="s">
        <v>21</v>
      </c>
      <c r="B28" s="38" t="s">
        <v>73</v>
      </c>
      <c r="C28" s="38" t="e">
        <f>#REF!</f>
        <v>#REF!</v>
      </c>
      <c r="D28" s="16" t="e">
        <f>#REF!</f>
        <v>#REF!</v>
      </c>
      <c r="E28" s="31" t="e">
        <f>IF(C28="yes",#REF!,0)</f>
        <v>#REF!</v>
      </c>
    </row>
    <row r="29" spans="1:5" s="96" customFormat="1">
      <c r="A29" s="30" t="s">
        <v>21</v>
      </c>
      <c r="B29" s="38" t="s">
        <v>110</v>
      </c>
      <c r="C29" s="38" t="e">
        <f>#REF!</f>
        <v>#REF!</v>
      </c>
      <c r="D29" s="16" t="e">
        <f>#REF!</f>
        <v>#REF!</v>
      </c>
      <c r="E29" s="31" t="e">
        <f>#REF!</f>
        <v>#REF!</v>
      </c>
    </row>
    <row r="30" spans="1:5" ht="24.75">
      <c r="A30" s="23" t="s">
        <v>20</v>
      </c>
      <c r="B30" s="8" t="s">
        <v>52</v>
      </c>
      <c r="C30" s="8" t="e">
        <f>#REF!</f>
        <v>#REF!</v>
      </c>
      <c r="D30" s="2" t="s">
        <v>54</v>
      </c>
      <c r="E30" s="24" t="e">
        <f>IF(C30="yes",#REF!,0)</f>
        <v>#REF!</v>
      </c>
    </row>
    <row r="31" spans="1:5" ht="24.75">
      <c r="A31" s="23" t="s">
        <v>20</v>
      </c>
      <c r="B31" s="8" t="s">
        <v>53</v>
      </c>
      <c r="C31" s="8" t="e">
        <f>#REF!</f>
        <v>#REF!</v>
      </c>
      <c r="D31" s="2" t="s">
        <v>27</v>
      </c>
      <c r="E31" s="24" t="e">
        <f>IF(C31="yes",#REF!,0)</f>
        <v>#REF!</v>
      </c>
    </row>
    <row r="32" spans="1:5" ht="24.75">
      <c r="A32" s="23" t="s">
        <v>20</v>
      </c>
      <c r="B32" s="8" t="s">
        <v>55</v>
      </c>
      <c r="C32" s="8" t="e">
        <f>#REF!</f>
        <v>#REF!</v>
      </c>
      <c r="D32" s="2" t="s">
        <v>28</v>
      </c>
      <c r="E32" s="24" t="e">
        <f>IF(C30="yes",#REF!,0)</f>
        <v>#REF!</v>
      </c>
    </row>
    <row r="33" spans="1:5" ht="24.75">
      <c r="A33" s="23" t="s">
        <v>20</v>
      </c>
      <c r="B33" s="8" t="s">
        <v>56</v>
      </c>
      <c r="C33" s="8" t="e">
        <f>#REF!</f>
        <v>#REF!</v>
      </c>
      <c r="D33" s="2" t="s">
        <v>29</v>
      </c>
      <c r="E33" s="24" t="e">
        <f>IF(C31="yes",#REF!,0)</f>
        <v>#REF!</v>
      </c>
    </row>
    <row r="34" spans="1:5" ht="24.75">
      <c r="A34" s="23" t="s">
        <v>20</v>
      </c>
      <c r="B34" s="8" t="s">
        <v>57</v>
      </c>
      <c r="C34" s="8" t="e">
        <f>#REF!</f>
        <v>#REF!</v>
      </c>
      <c r="D34" s="9" t="s">
        <v>30</v>
      </c>
      <c r="E34" s="24" t="e">
        <f>IF(C32="yes",#REF!,0)</f>
        <v>#REF!</v>
      </c>
    </row>
    <row r="35" spans="1:5" s="88" customFormat="1" ht="24.75">
      <c r="A35" s="23" t="s">
        <v>20</v>
      </c>
      <c r="B35" s="8" t="s">
        <v>106</v>
      </c>
      <c r="C35" s="8" t="e">
        <f>#REF!</f>
        <v>#REF!</v>
      </c>
      <c r="D35" s="9" t="e">
        <f>#REF!</f>
        <v>#REF!</v>
      </c>
      <c r="E35" s="24" t="e">
        <f>#REF!</f>
        <v>#REF!</v>
      </c>
    </row>
    <row r="36" spans="1:5" s="96" customFormat="1" ht="24.75">
      <c r="A36" s="23" t="s">
        <v>20</v>
      </c>
      <c r="B36" s="8" t="s">
        <v>111</v>
      </c>
      <c r="C36" s="8" t="e">
        <f>#REF!</f>
        <v>#REF!</v>
      </c>
      <c r="D36" s="9" t="e">
        <f>#REF!</f>
        <v>#REF!</v>
      </c>
      <c r="E36" s="24" t="s">
        <v>24</v>
      </c>
    </row>
    <row r="37" spans="1:5" ht="24.75">
      <c r="A37" s="25" t="s">
        <v>79</v>
      </c>
      <c r="B37" s="12" t="s">
        <v>58</v>
      </c>
      <c r="C37" s="12" t="e">
        <f>#REF!</f>
        <v>#REF!</v>
      </c>
      <c r="D37" s="11" t="s">
        <v>33</v>
      </c>
      <c r="E37" s="26" t="e">
        <f>IF(C37="yes",#REF!,0)</f>
        <v>#REF!</v>
      </c>
    </row>
    <row r="38" spans="1:5" ht="24.75">
      <c r="A38" s="25" t="s">
        <v>79</v>
      </c>
      <c r="B38" s="12" t="s">
        <v>59</v>
      </c>
      <c r="C38" s="12" t="e">
        <f>#REF!</f>
        <v>#REF!</v>
      </c>
      <c r="D38" s="11" t="s">
        <v>60</v>
      </c>
      <c r="E38" s="26" t="e">
        <f>IF(C38="yes",#REF!,0)</f>
        <v>#REF!</v>
      </c>
    </row>
    <row r="39" spans="1:5" ht="24.75">
      <c r="A39" s="25" t="s">
        <v>79</v>
      </c>
      <c r="B39" s="12" t="s">
        <v>61</v>
      </c>
      <c r="C39" s="12" t="e">
        <f>#REF!</f>
        <v>#REF!</v>
      </c>
      <c r="D39" s="11" t="s">
        <v>34</v>
      </c>
      <c r="E39" s="26" t="e">
        <f>IF(C39="yes",#REF!,0)</f>
        <v>#REF!</v>
      </c>
    </row>
    <row r="40" spans="1:5" ht="24.75">
      <c r="A40" s="25" t="s">
        <v>79</v>
      </c>
      <c r="B40" s="12" t="s">
        <v>62</v>
      </c>
      <c r="C40" s="12" t="e">
        <f>#REF!</f>
        <v>#REF!</v>
      </c>
      <c r="D40" s="3" t="s">
        <v>63</v>
      </c>
      <c r="E40" s="26" t="e">
        <f>IF(C40="yes",#REF!,0)</f>
        <v>#REF!</v>
      </c>
    </row>
    <row r="41" spans="1:5">
      <c r="A41" s="27" t="s">
        <v>80</v>
      </c>
      <c r="B41" s="14" t="s">
        <v>64</v>
      </c>
      <c r="C41" s="14" t="e">
        <f>#REF!</f>
        <v>#REF!</v>
      </c>
      <c r="D41" s="13" t="s">
        <v>65</v>
      </c>
      <c r="E41" s="60" t="e">
        <f>IF(C41="yes",#REF!,0)</f>
        <v>#REF!</v>
      </c>
    </row>
    <row r="42" spans="1:5">
      <c r="A42" s="27" t="s">
        <v>80</v>
      </c>
      <c r="B42" s="14" t="s">
        <v>66</v>
      </c>
      <c r="C42" s="14" t="e">
        <f>#REF!</f>
        <v>#REF!</v>
      </c>
      <c r="D42" s="13" t="s">
        <v>25</v>
      </c>
      <c r="E42" s="60" t="e">
        <f>IF(C42="yes",#REF!,0)</f>
        <v>#REF!</v>
      </c>
    </row>
    <row r="43" spans="1:5" ht="29.1" customHeight="1">
      <c r="A43" s="27" t="s">
        <v>80</v>
      </c>
      <c r="B43" s="14" t="s">
        <v>67</v>
      </c>
      <c r="C43" s="14" t="e">
        <f>#REF!</f>
        <v>#REF!</v>
      </c>
      <c r="D43" s="13" t="s">
        <v>26</v>
      </c>
      <c r="E43" s="60" t="e">
        <f>IF(C43="yes",#REF!,0)</f>
        <v>#REF!</v>
      </c>
    </row>
    <row r="44" spans="1:5">
      <c r="A44" s="27" t="s">
        <v>80</v>
      </c>
      <c r="B44" s="14" t="s">
        <v>68</v>
      </c>
      <c r="C44" s="14" t="e">
        <f>#REF!</f>
        <v>#REF!</v>
      </c>
      <c r="D44" s="15" t="s">
        <v>69</v>
      </c>
      <c r="E44" s="60" t="e">
        <f>IF(C44="yes",#REF!,0)</f>
        <v>#REF!</v>
      </c>
    </row>
    <row r="45" spans="1:5" ht="24.75">
      <c r="A45" s="28" t="s">
        <v>81</v>
      </c>
      <c r="B45" s="37" t="s">
        <v>70</v>
      </c>
      <c r="C45" s="37" t="e">
        <f>#REF!</f>
        <v>#REF!</v>
      </c>
      <c r="D45" s="10" t="s">
        <v>31</v>
      </c>
      <c r="E45" s="29" t="e">
        <f>IF(C45="yes",#REF!,0)</f>
        <v>#REF!</v>
      </c>
    </row>
    <row r="46" spans="1:5" ht="15.75" thickBot="1">
      <c r="A46" s="39" t="s">
        <v>81</v>
      </c>
      <c r="B46" s="40" t="s">
        <v>71</v>
      </c>
      <c r="C46" s="40" t="e">
        <f>#REF!</f>
        <v>#REF!</v>
      </c>
      <c r="D46" s="41" t="s">
        <v>32</v>
      </c>
      <c r="E46" s="42" t="e">
        <f>IF(C46="yes",#REF!,0)</f>
        <v>#REF!</v>
      </c>
    </row>
  </sheetData>
  <autoFilter ref="A3:E46">
    <sortState ref="A4:E37">
      <sortCondition ref="B3:B37"/>
    </sortState>
  </autoFilter>
  <pageMargins left="0.75" right="0.75" top="1" bottom="1" header="0.5" footer="0.5"/>
  <pageSetup scale="8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C44"/>
  <sheetViews>
    <sheetView topLeftCell="A16" workbookViewId="0">
      <selection activeCell="B51" sqref="B51"/>
    </sheetView>
  </sheetViews>
  <sheetFormatPr defaultColWidth="8.85546875" defaultRowHeight="15"/>
  <cols>
    <col min="1" max="1" width="58.28515625" customWidth="1"/>
    <col min="2" max="2" width="37.42578125" customWidth="1"/>
    <col min="3" max="3" width="41" customWidth="1"/>
  </cols>
  <sheetData>
    <row r="5" spans="1:3">
      <c r="A5" s="49"/>
      <c r="B5" s="49"/>
      <c r="C5" s="49"/>
    </row>
    <row r="6" spans="1:3">
      <c r="A6" s="49"/>
      <c r="B6" s="49"/>
      <c r="C6" s="49"/>
    </row>
    <row r="7" spans="1:3">
      <c r="A7" s="49"/>
      <c r="B7" s="49"/>
      <c r="C7" s="49"/>
    </row>
    <row r="8" spans="1:3">
      <c r="A8" s="49"/>
      <c r="B8" s="49"/>
      <c r="C8" s="49"/>
    </row>
    <row r="9" spans="1:3">
      <c r="A9" s="49"/>
      <c r="B9" s="49"/>
      <c r="C9" s="49"/>
    </row>
    <row r="10" spans="1:3">
      <c r="A10" s="49"/>
      <c r="B10" s="49"/>
      <c r="C10" s="49"/>
    </row>
    <row r="11" spans="1:3">
      <c r="A11" s="140" t="s">
        <v>83</v>
      </c>
      <c r="B11" s="140"/>
      <c r="C11" s="140"/>
    </row>
    <row r="12" spans="1:3">
      <c r="A12" s="48" t="s">
        <v>84</v>
      </c>
      <c r="B12" s="48" t="s">
        <v>85</v>
      </c>
      <c r="C12" s="48" t="s">
        <v>86</v>
      </c>
    </row>
    <row r="13" spans="1:3">
      <c r="A13" s="50">
        <f>1/3</f>
        <v>0.33333333333333331</v>
      </c>
      <c r="B13" s="50">
        <f t="shared" ref="B13:C13" si="0">1/3</f>
        <v>0.33333333333333331</v>
      </c>
      <c r="C13" s="50">
        <f t="shared" si="0"/>
        <v>0.33333333333333331</v>
      </c>
    </row>
    <row r="14" spans="1:3" s="57" customFormat="1">
      <c r="A14" s="61"/>
      <c r="B14" s="61"/>
      <c r="C14" s="61"/>
    </row>
    <row r="15" spans="1:3">
      <c r="A15" s="62"/>
      <c r="B15" s="62"/>
      <c r="C15" s="62"/>
    </row>
    <row r="16" spans="1:3" ht="30">
      <c r="A16" s="63" t="s">
        <v>84</v>
      </c>
      <c r="B16" s="64" t="s">
        <v>87</v>
      </c>
      <c r="C16" s="64" t="s">
        <v>88</v>
      </c>
    </row>
    <row r="17" spans="1:3" s="45" customFormat="1" ht="20.100000000000001" customHeight="1">
      <c r="A17" s="1" t="s">
        <v>15</v>
      </c>
      <c r="B17" s="54">
        <f>1/5</f>
        <v>0.2</v>
      </c>
      <c r="C17" s="51">
        <v>0.25</v>
      </c>
    </row>
    <row r="18" spans="1:3" s="45" customFormat="1" ht="20.100000000000001" customHeight="1">
      <c r="A18" s="1" t="s">
        <v>13</v>
      </c>
      <c r="B18" s="55">
        <f t="shared" ref="B18:B21" si="1">1/5</f>
        <v>0.2</v>
      </c>
      <c r="C18" s="52">
        <v>0.25</v>
      </c>
    </row>
    <row r="19" spans="1:3" s="45" customFormat="1" ht="20.100000000000001" customHeight="1">
      <c r="A19" s="1" t="s">
        <v>14</v>
      </c>
      <c r="B19" s="55">
        <f t="shared" si="1"/>
        <v>0.2</v>
      </c>
      <c r="C19" s="52">
        <v>0.25</v>
      </c>
    </row>
    <row r="20" spans="1:3" s="45" customFormat="1" ht="20.100000000000001" customHeight="1">
      <c r="A20" s="1" t="s">
        <v>89</v>
      </c>
      <c r="B20" s="55">
        <f t="shared" si="1"/>
        <v>0.2</v>
      </c>
      <c r="C20" s="58" t="s">
        <v>24</v>
      </c>
    </row>
    <row r="21" spans="1:3" s="45" customFormat="1" ht="20.100000000000001" customHeight="1">
      <c r="A21" s="59" t="s">
        <v>9</v>
      </c>
      <c r="B21" s="56">
        <f t="shared" si="1"/>
        <v>0.2</v>
      </c>
      <c r="C21" s="53">
        <v>0.25</v>
      </c>
    </row>
    <row r="22" spans="1:3" s="45" customFormat="1">
      <c r="A22" s="18"/>
      <c r="B22" s="47">
        <f>SUM(B17:B21)</f>
        <v>1</v>
      </c>
      <c r="C22" s="47">
        <f>SUM(C17:C21)</f>
        <v>1</v>
      </c>
    </row>
    <row r="23" spans="1:3" s="45" customFormat="1"/>
    <row r="24" spans="1:3" s="45" customFormat="1" ht="30">
      <c r="A24" s="43" t="s">
        <v>85</v>
      </c>
      <c r="B24" s="44" t="s">
        <v>87</v>
      </c>
      <c r="C24" s="44" t="s">
        <v>88</v>
      </c>
    </row>
    <row r="25" spans="1:3" s="45" customFormat="1" ht="20.100000000000001" customHeight="1">
      <c r="A25" s="1" t="s">
        <v>7</v>
      </c>
      <c r="B25" s="51">
        <f>1/6</f>
        <v>0.16666666666666666</v>
      </c>
      <c r="C25" s="51">
        <f>1/6</f>
        <v>0.16666666666666666</v>
      </c>
    </row>
    <row r="26" spans="1:3" s="45" customFormat="1" ht="20.100000000000001" customHeight="1">
      <c r="A26" s="1" t="s">
        <v>10</v>
      </c>
      <c r="B26" s="52">
        <f t="shared" ref="B26:C30" si="2">1/6</f>
        <v>0.16666666666666666</v>
      </c>
      <c r="C26" s="52">
        <f t="shared" si="2"/>
        <v>0.16666666666666666</v>
      </c>
    </row>
    <row r="27" spans="1:3" s="45" customFormat="1" ht="20.100000000000001" customHeight="1">
      <c r="A27" s="1" t="s">
        <v>0</v>
      </c>
      <c r="B27" s="52">
        <f t="shared" si="2"/>
        <v>0.16666666666666666</v>
      </c>
      <c r="C27" s="52">
        <f t="shared" si="2"/>
        <v>0.16666666666666666</v>
      </c>
    </row>
    <row r="28" spans="1:3" s="45" customFormat="1" ht="20.100000000000001" customHeight="1">
      <c r="A28" s="1" t="s">
        <v>16</v>
      </c>
      <c r="B28" s="52">
        <f t="shared" si="2"/>
        <v>0.16666666666666666</v>
      </c>
      <c r="C28" s="52">
        <f t="shared" si="2"/>
        <v>0.16666666666666666</v>
      </c>
    </row>
    <row r="29" spans="1:3" s="45" customFormat="1" ht="20.100000000000001" customHeight="1">
      <c r="A29" s="1" t="s">
        <v>8</v>
      </c>
      <c r="B29" s="52">
        <f t="shared" si="2"/>
        <v>0.16666666666666666</v>
      </c>
      <c r="C29" s="52">
        <f t="shared" si="2"/>
        <v>0.16666666666666666</v>
      </c>
    </row>
    <row r="30" spans="1:3" s="45" customFormat="1" ht="20.100000000000001" customHeight="1">
      <c r="A30" s="59" t="s">
        <v>1</v>
      </c>
      <c r="B30" s="53">
        <f t="shared" si="2"/>
        <v>0.16666666666666666</v>
      </c>
      <c r="C30" s="53">
        <f t="shared" si="2"/>
        <v>0.16666666666666666</v>
      </c>
    </row>
    <row r="31" spans="1:3" s="45" customFormat="1">
      <c r="A31" s="18"/>
      <c r="B31" s="47">
        <f>SUM(B25:B30)</f>
        <v>0.99999999999999989</v>
      </c>
      <c r="C31" s="47">
        <f>SUM(C25:C30)</f>
        <v>0.99999999999999989</v>
      </c>
    </row>
    <row r="32" spans="1:3" s="45" customFormat="1"/>
    <row r="33" spans="1:3" s="45" customFormat="1" ht="30">
      <c r="A33" s="43" t="s">
        <v>86</v>
      </c>
      <c r="B33" s="44" t="s">
        <v>87</v>
      </c>
      <c r="C33" s="44" t="s">
        <v>88</v>
      </c>
    </row>
    <row r="34" spans="1:3" s="45" customFormat="1" ht="20.100000000000001" customHeight="1">
      <c r="A34" s="1" t="s">
        <v>2</v>
      </c>
      <c r="B34" s="52">
        <f t="shared" ref="B34:C38" si="3">1/5</f>
        <v>0.2</v>
      </c>
      <c r="C34" s="52">
        <f t="shared" si="3"/>
        <v>0.2</v>
      </c>
    </row>
    <row r="35" spans="1:3" s="45" customFormat="1" ht="20.100000000000001" customHeight="1">
      <c r="A35" s="1" t="s">
        <v>3</v>
      </c>
      <c r="B35" s="52">
        <f t="shared" si="3"/>
        <v>0.2</v>
      </c>
      <c r="C35" s="52">
        <f t="shared" si="3"/>
        <v>0.2</v>
      </c>
    </row>
    <row r="36" spans="1:3" s="45" customFormat="1" ht="20.100000000000001" customHeight="1">
      <c r="A36" s="1" t="s">
        <v>4</v>
      </c>
      <c r="B36" s="52">
        <f t="shared" si="3"/>
        <v>0.2</v>
      </c>
      <c r="C36" s="52">
        <f t="shared" si="3"/>
        <v>0.2</v>
      </c>
    </row>
    <row r="37" spans="1:3" s="45" customFormat="1" ht="20.100000000000001" customHeight="1">
      <c r="A37" s="1" t="s">
        <v>5</v>
      </c>
      <c r="B37" s="52">
        <f t="shared" si="3"/>
        <v>0.2</v>
      </c>
      <c r="C37" s="52">
        <f t="shared" si="3"/>
        <v>0.2</v>
      </c>
    </row>
    <row r="38" spans="1:3" s="45" customFormat="1" ht="20.100000000000001" customHeight="1">
      <c r="A38" s="59" t="s">
        <v>6</v>
      </c>
      <c r="B38" s="52">
        <f t="shared" si="3"/>
        <v>0.2</v>
      </c>
      <c r="C38" s="52">
        <f t="shared" si="3"/>
        <v>0.2</v>
      </c>
    </row>
    <row r="39" spans="1:3" s="45" customFormat="1">
      <c r="A39" s="18"/>
      <c r="B39" s="46">
        <f>SUM(B34:B38)</f>
        <v>1</v>
      </c>
      <c r="C39" s="46">
        <f>SUM(C34:C38)</f>
        <v>1</v>
      </c>
    </row>
    <row r="40" spans="1:3" s="45" customFormat="1">
      <c r="A40" s="18"/>
    </row>
    <row r="41" spans="1:3" s="45" customFormat="1"/>
    <row r="42" spans="1:3" s="45" customFormat="1"/>
    <row r="43" spans="1:3" s="45" customFormat="1"/>
    <row r="44" spans="1:3" s="45" customFormat="1"/>
  </sheetData>
  <sheetProtection password="C094" sheet="1" objects="1" scenarios="1"/>
  <mergeCells count="1">
    <mergeCell ref="A11:C11"/>
  </mergeCells>
  <pageMargins left="0.75" right="0.75" top="1" bottom="1" header="0.5" footer="0.5"/>
  <pageSetup scale="63" orientation="portrait" horizontalDpi="4294967292" verticalDpi="4294967292"/>
  <colBreaks count="1" manualBreakCount="1">
    <brk id="3" max="1048575"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Q12"/>
  <sheetViews>
    <sheetView workbookViewId="0">
      <selection activeCell="I28" sqref="I28"/>
    </sheetView>
  </sheetViews>
  <sheetFormatPr defaultColWidth="8.85546875" defaultRowHeight="15"/>
  <cols>
    <col min="3" max="3" width="11.42578125" customWidth="1"/>
    <col min="4" max="4" width="12.85546875" customWidth="1"/>
    <col min="5" max="5" width="9.140625" customWidth="1"/>
    <col min="6" max="6" width="9.28515625" customWidth="1"/>
    <col min="7" max="7" width="8.42578125" customWidth="1"/>
    <col min="8" max="8" width="9.42578125" customWidth="1"/>
    <col min="9" max="9" width="8.7109375" customWidth="1"/>
    <col min="10" max="10" width="8.85546875" customWidth="1"/>
    <col min="11" max="11" width="9" customWidth="1"/>
    <col min="12" max="12" width="7.140625" customWidth="1"/>
    <col min="13" max="13" width="16.85546875" customWidth="1"/>
    <col min="14" max="14" width="5.42578125" customWidth="1"/>
    <col min="15" max="15" width="11" customWidth="1"/>
    <col min="16" max="16" width="7.7109375" customWidth="1"/>
  </cols>
  <sheetData>
    <row r="4" spans="1:17" ht="15.75" thickBot="1">
      <c r="B4" s="65"/>
      <c r="C4" s="65"/>
      <c r="D4" s="65"/>
      <c r="E4" s="65"/>
      <c r="F4" s="65"/>
      <c r="G4" s="65"/>
      <c r="H4" s="65"/>
      <c r="I4" s="65"/>
      <c r="J4" s="65"/>
      <c r="K4" s="65"/>
      <c r="L4" s="65"/>
      <c r="M4" s="65"/>
      <c r="N4" s="65"/>
      <c r="O4" s="65"/>
      <c r="P4" s="65"/>
      <c r="Q4" s="65"/>
    </row>
    <row r="5" spans="1:17" ht="30" customHeight="1" thickBot="1">
      <c r="A5" s="45"/>
      <c r="C5" s="66" t="s">
        <v>92</v>
      </c>
      <c r="D5" s="67">
        <v>2014</v>
      </c>
      <c r="E5" s="67">
        <v>2015</v>
      </c>
      <c r="F5" s="67">
        <v>2016</v>
      </c>
      <c r="G5" s="67">
        <v>2017</v>
      </c>
      <c r="H5" s="67">
        <v>2018</v>
      </c>
      <c r="I5" s="67">
        <v>2019</v>
      </c>
      <c r="J5" s="67">
        <v>2020</v>
      </c>
      <c r="K5" s="141" t="s">
        <v>93</v>
      </c>
      <c r="L5" s="141"/>
      <c r="M5" s="144" t="s">
        <v>94</v>
      </c>
      <c r="N5" s="145"/>
      <c r="O5" s="145"/>
      <c r="P5" s="146"/>
      <c r="Q5" s="65"/>
    </row>
    <row r="6" spans="1:17" ht="32.25" customHeight="1" thickBot="1">
      <c r="B6" s="65"/>
      <c r="C6" s="68"/>
      <c r="D6" s="149" t="s">
        <v>99</v>
      </c>
      <c r="E6" s="150"/>
      <c r="F6" s="150"/>
      <c r="G6" s="150"/>
      <c r="H6" s="150"/>
      <c r="I6" s="150"/>
      <c r="J6" s="150"/>
      <c r="K6" s="69">
        <v>6</v>
      </c>
      <c r="L6" s="69" t="s">
        <v>91</v>
      </c>
      <c r="M6" s="70" t="s">
        <v>105</v>
      </c>
      <c r="N6" s="82">
        <v>3.5</v>
      </c>
      <c r="O6" s="71"/>
      <c r="P6" s="72"/>
      <c r="Q6" s="65"/>
    </row>
    <row r="7" spans="1:17" ht="33" customHeight="1" thickBot="1">
      <c r="B7" s="65"/>
      <c r="C7" s="68"/>
      <c r="D7" s="68"/>
      <c r="E7" s="68"/>
      <c r="F7" s="151" t="s">
        <v>100</v>
      </c>
      <c r="G7" s="152"/>
      <c r="H7" s="152"/>
      <c r="I7" s="152"/>
      <c r="J7" s="152"/>
      <c r="K7" s="73">
        <v>5</v>
      </c>
      <c r="L7" s="73" t="s">
        <v>91</v>
      </c>
      <c r="M7" s="74" t="s">
        <v>96</v>
      </c>
      <c r="N7" s="84">
        <v>2.9</v>
      </c>
      <c r="O7" s="75" t="s">
        <v>97</v>
      </c>
      <c r="P7" s="89">
        <v>3.5</v>
      </c>
      <c r="Q7" s="65"/>
    </row>
    <row r="8" spans="1:17" ht="30.75" customHeight="1" thickBot="1">
      <c r="B8" s="65"/>
      <c r="C8" s="68"/>
      <c r="D8" s="68"/>
      <c r="E8" s="68"/>
      <c r="F8" s="68"/>
      <c r="G8" s="68"/>
      <c r="H8" s="142" t="s">
        <v>101</v>
      </c>
      <c r="I8" s="143"/>
      <c r="J8" s="143"/>
      <c r="K8" s="76">
        <v>3</v>
      </c>
      <c r="L8" s="76" t="s">
        <v>91</v>
      </c>
      <c r="M8" s="80" t="s">
        <v>98</v>
      </c>
      <c r="N8" s="81">
        <v>2.9</v>
      </c>
      <c r="O8" s="76"/>
      <c r="P8" s="77"/>
      <c r="Q8" s="65"/>
    </row>
    <row r="9" spans="1:17" ht="35.25" customHeight="1" thickBot="1">
      <c r="B9" s="65"/>
      <c r="C9" s="65"/>
      <c r="D9" s="65"/>
      <c r="E9" s="65"/>
      <c r="F9" s="65"/>
      <c r="G9" s="65"/>
      <c r="H9" s="65"/>
      <c r="I9" s="65"/>
      <c r="J9" s="65"/>
      <c r="K9" s="78">
        <v>0</v>
      </c>
      <c r="L9" s="79" t="s">
        <v>91</v>
      </c>
      <c r="M9" s="83">
        <v>0</v>
      </c>
      <c r="N9" s="147" t="s">
        <v>95</v>
      </c>
      <c r="O9" s="147"/>
      <c r="P9" s="148"/>
      <c r="Q9" s="65"/>
    </row>
    <row r="10" spans="1:17">
      <c r="B10" s="65"/>
      <c r="C10" s="65"/>
      <c r="D10" s="65"/>
      <c r="E10" s="65"/>
      <c r="F10" s="65"/>
      <c r="G10" s="65"/>
      <c r="H10" s="65"/>
      <c r="I10" s="65"/>
      <c r="J10" s="65"/>
      <c r="K10" s="65"/>
      <c r="L10" s="65"/>
      <c r="M10" s="65"/>
      <c r="N10" s="65"/>
      <c r="O10" s="65"/>
      <c r="P10" s="65"/>
      <c r="Q10" s="65"/>
    </row>
    <row r="11" spans="1:17">
      <c r="B11" s="65"/>
      <c r="C11" s="65"/>
      <c r="D11" s="65"/>
      <c r="E11" s="65"/>
      <c r="F11" s="65"/>
      <c r="G11" s="65"/>
      <c r="H11" s="65"/>
      <c r="I11" s="65"/>
      <c r="J11" s="65"/>
      <c r="K11" s="65"/>
      <c r="L11" s="65"/>
      <c r="M11" s="65"/>
      <c r="N11" s="65"/>
      <c r="O11" s="65"/>
      <c r="P11" s="65"/>
      <c r="Q11" s="65"/>
    </row>
    <row r="12" spans="1:17">
      <c r="B12" s="65"/>
      <c r="C12" s="65"/>
      <c r="D12" s="65"/>
      <c r="E12" s="65"/>
      <c r="F12" s="65"/>
      <c r="G12" s="65"/>
      <c r="H12" s="65"/>
      <c r="I12" s="65"/>
      <c r="J12" s="65"/>
      <c r="K12" s="65"/>
      <c r="L12" s="65"/>
      <c r="M12" s="65"/>
      <c r="N12" s="65"/>
      <c r="O12" s="65"/>
      <c r="P12" s="65"/>
      <c r="Q12" s="65"/>
    </row>
  </sheetData>
  <mergeCells count="6">
    <mergeCell ref="K5:L5"/>
    <mergeCell ref="H8:J8"/>
    <mergeCell ref="M5:P5"/>
    <mergeCell ref="N9:P9"/>
    <mergeCell ref="D6:J6"/>
    <mergeCell ref="F7:J7"/>
  </mergeCells>
  <pageMargins left="0.7" right="0.7" top="0.75" bottom="0.75" header="0.3" footer="0.3"/>
  <pageSetup scale="85"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I33"/>
  <sheetViews>
    <sheetView tabSelected="1" topLeftCell="A4" zoomScale="115" zoomScaleNormal="115" zoomScalePageLayoutView="125" workbookViewId="0">
      <selection activeCell="B13" sqref="B13"/>
    </sheetView>
  </sheetViews>
  <sheetFormatPr defaultColWidth="8.85546875" defaultRowHeight="15"/>
  <cols>
    <col min="1" max="1" width="3.85546875" style="92" customWidth="1"/>
    <col min="2" max="2" width="45.28515625" style="92" bestFit="1" customWidth="1"/>
    <col min="3" max="4" width="30.140625" style="92" customWidth="1"/>
    <col min="5" max="5" width="26.85546875" style="92" customWidth="1"/>
    <col min="6" max="6" width="11.85546875" style="92" bestFit="1" customWidth="1"/>
    <col min="7" max="7" width="8.85546875" style="92"/>
    <col min="8" max="8" width="11.5703125" style="92" bestFit="1" customWidth="1"/>
    <col min="9" max="16384" width="8.85546875" style="92"/>
  </cols>
  <sheetData>
    <row r="3" spans="2:9" ht="21" customHeight="1">
      <c r="B3" s="156"/>
      <c r="C3" s="156"/>
      <c r="D3" s="156"/>
      <c r="E3" s="97"/>
      <c r="F3" s="93"/>
      <c r="G3" s="93"/>
      <c r="H3" s="93"/>
      <c r="I3" s="93"/>
    </row>
    <row r="4" spans="2:9" ht="21" customHeight="1" thickBot="1">
      <c r="B4" s="100"/>
      <c r="C4" s="100"/>
      <c r="D4" s="100"/>
      <c r="E4" s="100"/>
      <c r="F4" s="93"/>
      <c r="G4" s="93"/>
      <c r="H4" s="93"/>
      <c r="I4" s="93"/>
    </row>
    <row r="5" spans="2:9" ht="21" customHeight="1" thickBot="1">
      <c r="B5" s="165" t="s">
        <v>138</v>
      </c>
      <c r="C5" s="166"/>
      <c r="D5" s="166"/>
      <c r="E5" s="167"/>
      <c r="F5" s="93"/>
      <c r="G5" s="93"/>
      <c r="H5" s="93"/>
      <c r="I5" s="93"/>
    </row>
    <row r="6" spans="2:9" ht="92.25" customHeight="1" thickBot="1">
      <c r="B6" s="162" t="s">
        <v>137</v>
      </c>
      <c r="C6" s="163"/>
      <c r="D6" s="163"/>
      <c r="E6" s="164"/>
      <c r="F6" s="93"/>
      <c r="G6" s="93"/>
      <c r="H6" s="93"/>
      <c r="I6" s="93"/>
    </row>
    <row r="7" spans="2:9" s="93" customFormat="1" ht="17.25" customHeight="1" thickBot="1">
      <c r="B7" s="98"/>
      <c r="C7" s="98"/>
      <c r="D7" s="98"/>
      <c r="E7" s="98"/>
      <c r="F7" s="94"/>
    </row>
    <row r="8" spans="2:9" s="93" customFormat="1" ht="17.25" customHeight="1" thickBot="1">
      <c r="B8" s="157" t="s">
        <v>134</v>
      </c>
      <c r="C8" s="158"/>
      <c r="D8" s="159"/>
      <c r="E8" s="101"/>
      <c r="F8" s="94"/>
    </row>
    <row r="9" spans="2:9" s="93" customFormat="1" ht="17.25" customHeight="1">
      <c r="B9" s="122"/>
      <c r="C9" s="168" t="s">
        <v>136</v>
      </c>
      <c r="D9" s="169"/>
      <c r="E9" s="101"/>
      <c r="F9" s="94"/>
    </row>
    <row r="10" spans="2:9" s="93" customFormat="1" ht="17.25" customHeight="1" thickBot="1">
      <c r="B10" s="117"/>
      <c r="C10" s="170" t="s">
        <v>135</v>
      </c>
      <c r="D10" s="171"/>
      <c r="E10" s="101"/>
      <c r="F10" s="94"/>
    </row>
    <row r="11" spans="2:9" s="93" customFormat="1" ht="17.25" customHeight="1" thickBot="1">
      <c r="B11" s="101"/>
      <c r="C11" s="101"/>
      <c r="D11" s="101"/>
      <c r="E11" s="101"/>
      <c r="F11" s="94"/>
    </row>
    <row r="12" spans="2:9" s="93" customFormat="1" ht="17.25" customHeight="1" thickBot="1">
      <c r="B12" s="157" t="s">
        <v>147</v>
      </c>
      <c r="C12" s="160"/>
      <c r="D12" s="174"/>
      <c r="E12" s="94"/>
    </row>
    <row r="13" spans="2:9" s="93" customFormat="1" ht="30">
      <c r="B13" s="108" t="s">
        <v>118</v>
      </c>
      <c r="C13" s="109" t="s">
        <v>119</v>
      </c>
      <c r="D13" s="109" t="s">
        <v>139</v>
      </c>
      <c r="E13" s="94"/>
    </row>
    <row r="14" spans="2:9" s="93" customFormat="1" ht="17.25" customHeight="1" thickBot="1">
      <c r="B14" s="123">
        <v>0.96</v>
      </c>
      <c r="C14" s="124">
        <v>0.02</v>
      </c>
      <c r="D14" s="124">
        <v>0.02</v>
      </c>
      <c r="E14" s="94"/>
    </row>
    <row r="15" spans="2:9" s="93" customFormat="1" ht="30" customHeight="1" thickBot="1">
      <c r="B15" s="173" t="s">
        <v>146</v>
      </c>
      <c r="C15" s="154"/>
      <c r="D15" s="174"/>
      <c r="E15" s="101"/>
      <c r="F15" s="94"/>
    </row>
    <row r="16" spans="2:9" s="93" customFormat="1" ht="17.25" customHeight="1" thickBot="1">
      <c r="B16" s="101"/>
      <c r="C16" s="101"/>
      <c r="D16" s="101"/>
      <c r="E16" s="101"/>
      <c r="F16" s="94"/>
    </row>
    <row r="17" spans="2:6" s="93" customFormat="1" ht="17.25" customHeight="1" thickBot="1">
      <c r="B17" s="157" t="s">
        <v>128</v>
      </c>
      <c r="C17" s="172"/>
      <c r="D17" s="101"/>
      <c r="E17" s="101"/>
      <c r="F17" s="94"/>
    </row>
    <row r="18" spans="2:6" s="93" customFormat="1">
      <c r="B18" s="110" t="s">
        <v>120</v>
      </c>
      <c r="C18" s="111" t="s">
        <v>122</v>
      </c>
      <c r="D18" s="101"/>
      <c r="E18" s="101"/>
      <c r="F18" s="94"/>
    </row>
    <row r="19" spans="2:6" s="93" customFormat="1">
      <c r="B19" s="106" t="s">
        <v>121</v>
      </c>
      <c r="C19" s="118">
        <v>1.8348131288222801E-4</v>
      </c>
      <c r="D19" s="101"/>
      <c r="E19" s="101"/>
      <c r="F19" s="94"/>
    </row>
    <row r="20" spans="2:6" s="93" customFormat="1">
      <c r="B20" s="106" t="s">
        <v>129</v>
      </c>
      <c r="C20" s="118">
        <v>1.0704771200000001E-4</v>
      </c>
      <c r="D20" s="101"/>
      <c r="E20" s="101"/>
      <c r="F20" s="94"/>
    </row>
    <row r="21" spans="2:6" s="93" customFormat="1" ht="15.75" thickBot="1">
      <c r="B21" s="107" t="s">
        <v>130</v>
      </c>
      <c r="C21" s="119">
        <v>0</v>
      </c>
      <c r="D21" s="101"/>
      <c r="E21" s="101"/>
      <c r="F21" s="94"/>
    </row>
    <row r="22" spans="2:6" s="93" customFormat="1" ht="40.5" customHeight="1" thickBot="1">
      <c r="B22" s="173" t="s">
        <v>132</v>
      </c>
      <c r="C22" s="155"/>
      <c r="D22" s="101"/>
      <c r="E22" s="101"/>
      <c r="F22" s="94"/>
    </row>
    <row r="23" spans="2:6" s="93" customFormat="1" ht="15.75" thickBot="1">
      <c r="B23" s="95"/>
      <c r="C23" s="95"/>
      <c r="D23" s="95"/>
    </row>
    <row r="24" spans="2:6" ht="16.5" thickBot="1">
      <c r="B24" s="157" t="s">
        <v>131</v>
      </c>
      <c r="C24" s="160"/>
      <c r="D24" s="160"/>
      <c r="E24" s="161"/>
    </row>
    <row r="25" spans="2:6">
      <c r="B25" s="110" t="s">
        <v>113</v>
      </c>
      <c r="C25" s="112" t="s">
        <v>114</v>
      </c>
      <c r="D25" s="112" t="s">
        <v>115</v>
      </c>
      <c r="E25" s="113" t="s">
        <v>11</v>
      </c>
    </row>
    <row r="26" spans="2:6" ht="28.5" customHeight="1">
      <c r="B26" s="114" t="s">
        <v>140</v>
      </c>
      <c r="C26" s="128">
        <v>100000000</v>
      </c>
      <c r="D26" s="129" t="s">
        <v>116</v>
      </c>
      <c r="E26" s="130" t="s">
        <v>112</v>
      </c>
      <c r="F26" s="99"/>
    </row>
    <row r="27" spans="2:6" ht="28.5" customHeight="1">
      <c r="B27" s="132" t="s">
        <v>145</v>
      </c>
      <c r="C27" s="133">
        <v>1.8348131288222801E-4</v>
      </c>
      <c r="D27" s="134" t="s">
        <v>117</v>
      </c>
      <c r="E27" s="135" t="s">
        <v>124</v>
      </c>
      <c r="F27" s="99"/>
    </row>
    <row r="28" spans="2:6" ht="28.5" customHeight="1">
      <c r="B28" s="136" t="s">
        <v>142</v>
      </c>
      <c r="C28" s="137">
        <f>C26*C27</f>
        <v>18348.131288222801</v>
      </c>
      <c r="D28" s="138" t="s">
        <v>127</v>
      </c>
      <c r="E28" s="139" t="s">
        <v>133</v>
      </c>
      <c r="F28" s="99"/>
    </row>
    <row r="29" spans="2:6" ht="28.5" customHeight="1">
      <c r="B29" s="105" t="s">
        <v>144</v>
      </c>
      <c r="C29" s="131">
        <f>(C14*C21)+(B14*C20)+(D14*C19)</f>
        <v>1.0643542977764456E-4</v>
      </c>
      <c r="D29" s="103" t="s">
        <v>117</v>
      </c>
      <c r="E29" s="125" t="s">
        <v>123</v>
      </c>
      <c r="F29" s="99"/>
    </row>
    <row r="30" spans="2:6" ht="45">
      <c r="B30" s="114" t="s">
        <v>143</v>
      </c>
      <c r="C30" s="120">
        <f>C29*C26</f>
        <v>10643.542977764457</v>
      </c>
      <c r="D30" s="104" t="s">
        <v>127</v>
      </c>
      <c r="E30" s="126" t="s">
        <v>133</v>
      </c>
      <c r="F30" s="99"/>
    </row>
    <row r="31" spans="2:6" ht="28.5" customHeight="1" thickBot="1">
      <c r="B31" s="115" t="s">
        <v>125</v>
      </c>
      <c r="C31" s="121">
        <f>C28-C30</f>
        <v>7704.5883104583445</v>
      </c>
      <c r="D31" s="116" t="s">
        <v>126</v>
      </c>
      <c r="E31" s="127" t="s">
        <v>133</v>
      </c>
      <c r="F31" s="99"/>
    </row>
    <row r="32" spans="2:6" ht="39" customHeight="1" thickBot="1">
      <c r="B32" s="153" t="s">
        <v>141</v>
      </c>
      <c r="C32" s="154"/>
      <c r="D32" s="154"/>
      <c r="E32" s="155"/>
    </row>
    <row r="33" spans="3:3">
      <c r="C33" s="102"/>
    </row>
  </sheetData>
  <mergeCells count="12">
    <mergeCell ref="B32:E32"/>
    <mergeCell ref="B3:D3"/>
    <mergeCell ref="B8:D8"/>
    <mergeCell ref="B24:E24"/>
    <mergeCell ref="B6:E6"/>
    <mergeCell ref="B5:E5"/>
    <mergeCell ref="C9:D9"/>
    <mergeCell ref="C10:D10"/>
    <mergeCell ref="B17:C17"/>
    <mergeCell ref="B22:C22"/>
    <mergeCell ref="B12:D12"/>
    <mergeCell ref="B15:D1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Scoring</vt:lpstr>
      <vt:lpstr>Weighting</vt:lpstr>
      <vt:lpstr>Timeline</vt:lpstr>
      <vt:lpstr>DNV GL PCE Emissions Tool</vt:lpstr>
      <vt:lpstr>Scoring!Print_Area</vt:lpstr>
      <vt:lpstr>Weighting!Print_Area</vt:lpstr>
    </vt:vector>
  </TitlesOfParts>
  <Company>KEMA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Jewel, Amy</dc:creator>
  <cp:lastModifiedBy>Andrea Pappajohn</cp:lastModifiedBy>
  <cp:lastPrinted>2011-12-19T21:47:57Z</cp:lastPrinted>
  <dcterms:created xsi:type="dcterms:W3CDTF">2011-03-23T19:54:09Z</dcterms:created>
  <dcterms:modified xsi:type="dcterms:W3CDTF">2017-04-26T21:04:38Z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f0c5f038-b6f9-404d-b916-80fc657926f2</vt:lpwstr>
  </property>
</Properties>
</file>